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95" windowWidth="15075" windowHeight="8265" activeTab="3"/>
  </bookViews>
  <sheets>
    <sheet name="19C2-CCK1" sheetId="11" r:id="rId1"/>
    <sheet name="19C2-KTD1" sheetId="16" r:id="rId2"/>
    <sheet name="19C2-QTD1" sheetId="15" r:id="rId3"/>
    <sheet name="19C2-QTM1" sheetId="14" r:id="rId4"/>
    <sheet name="19C2-CNÔ1" sheetId="13" r:id="rId5"/>
    <sheet name="19C2-CNL1" sheetId="17" r:id="rId6"/>
    <sheet name="19C2-ĐĐT1" sheetId="18" r:id="rId7"/>
  </sheets>
  <definedNames>
    <definedName name="_xlnm.Print_Titles" localSheetId="0">'19C2-CCK1'!$10:$11</definedName>
    <definedName name="_xlnm.Print_Titles" localSheetId="4">'19C2-CNÔ1'!$10:$11</definedName>
    <definedName name="_xlnm.Print_Titles" localSheetId="6">'19C2-ĐĐT1'!$10:$11</definedName>
    <definedName name="_xlnm.Print_Titles" localSheetId="3">'19C2-QTM1'!$10:$11</definedName>
  </definedNames>
  <calcPr calcId="124519"/>
</workbook>
</file>

<file path=xl/calcChain.xml><?xml version="1.0" encoding="utf-8"?>
<calcChain xmlns="http://schemas.openxmlformats.org/spreadsheetml/2006/main">
  <c r="H13" i="18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12"/>
  <c r="H13" i="17"/>
  <c r="H14"/>
  <c r="H15"/>
  <c r="H16"/>
  <c r="H17"/>
  <c r="H18"/>
  <c r="H19"/>
  <c r="H20"/>
  <c r="H21"/>
  <c r="H22"/>
  <c r="H23"/>
  <c r="H24"/>
  <c r="H25"/>
  <c r="H12"/>
  <c r="F13"/>
  <c r="F14"/>
  <c r="F15"/>
  <c r="F16"/>
  <c r="F17"/>
  <c r="F18"/>
  <c r="F19"/>
  <c r="F20"/>
  <c r="F21"/>
  <c r="F22"/>
  <c r="F23"/>
  <c r="F24"/>
  <c r="F25"/>
  <c r="F12"/>
  <c r="H13" i="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12"/>
  <c r="H13" i="14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12"/>
  <c r="F20"/>
  <c r="F26"/>
  <c r="F35"/>
  <c r="F42"/>
  <c r="F49"/>
  <c r="H13" i="15"/>
  <c r="H14"/>
  <c r="H15"/>
  <c r="H16"/>
  <c r="H17"/>
  <c r="H18"/>
  <c r="H19"/>
  <c r="H20"/>
  <c r="H21"/>
  <c r="H22"/>
  <c r="H23"/>
  <c r="H24"/>
  <c r="H25"/>
  <c r="H26"/>
  <c r="H12"/>
  <c r="F13"/>
  <c r="F14"/>
  <c r="F15"/>
  <c r="F16"/>
  <c r="F17"/>
  <c r="F18"/>
  <c r="F19"/>
  <c r="F20"/>
  <c r="F21"/>
  <c r="F22"/>
  <c r="F23"/>
  <c r="F24"/>
  <c r="F25"/>
  <c r="F26"/>
  <c r="F12"/>
  <c r="H13" i="16"/>
  <c r="H14"/>
  <c r="H15"/>
  <c r="H16"/>
  <c r="H17"/>
  <c r="H18"/>
  <c r="H19"/>
  <c r="H20"/>
  <c r="H21"/>
  <c r="H22"/>
  <c r="H23"/>
  <c r="H24"/>
  <c r="H25"/>
  <c r="H26"/>
  <c r="H27"/>
  <c r="H28"/>
  <c r="H29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12"/>
  <c r="H13" i="1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12"/>
  <c r="G62" i="13"/>
  <c r="H62" s="1"/>
  <c r="G56" i="14"/>
  <c r="H56" s="1"/>
  <c r="E60" l="1"/>
  <c r="F60" s="1"/>
  <c r="G58" i="18"/>
  <c r="H58" s="1"/>
  <c r="E58"/>
  <c r="F58" s="1"/>
  <c r="G34" i="17"/>
  <c r="H34" s="1"/>
  <c r="E34"/>
  <c r="F34" s="1"/>
  <c r="G38" i="16"/>
  <c r="H38" s="1"/>
  <c r="E38"/>
  <c r="F38" s="1"/>
  <c r="G35" i="15"/>
  <c r="H35" s="1"/>
  <c r="E35"/>
  <c r="F35" s="1"/>
  <c r="F61" i="14"/>
  <c r="G67" i="13"/>
  <c r="H67" s="1"/>
  <c r="G53" i="18"/>
  <c r="H53" s="1"/>
  <c r="G54"/>
  <c r="H54" s="1"/>
  <c r="E53"/>
  <c r="F53" s="1"/>
  <c r="E54"/>
  <c r="F54" s="1"/>
  <c r="E55"/>
  <c r="F55" s="1"/>
  <c r="G55"/>
  <c r="H55" s="1"/>
  <c r="E56"/>
  <c r="F56" s="1"/>
  <c r="G56"/>
  <c r="H56" s="1"/>
  <c r="E57"/>
  <c r="F57" s="1"/>
  <c r="G57"/>
  <c r="H57" s="1"/>
  <c r="G30" i="17"/>
  <c r="H30" s="1"/>
  <c r="G33"/>
  <c r="H33" s="1"/>
  <c r="G29"/>
  <c r="H29" s="1"/>
  <c r="G31"/>
  <c r="H31" s="1"/>
  <c r="G32"/>
  <c r="H32" s="1"/>
  <c r="E29"/>
  <c r="F29" s="1"/>
  <c r="E30"/>
  <c r="F30" s="1"/>
  <c r="E31"/>
  <c r="F31" s="1"/>
  <c r="E32"/>
  <c r="F32" s="1"/>
  <c r="E33"/>
  <c r="F33" s="1"/>
  <c r="G37" i="16"/>
  <c r="H37" s="1"/>
  <c r="G35"/>
  <c r="H35" s="1"/>
  <c r="G33"/>
  <c r="H33" s="1"/>
  <c r="E33"/>
  <c r="F33" s="1"/>
  <c r="E34"/>
  <c r="F34" s="1"/>
  <c r="E35"/>
  <c r="F35" s="1"/>
  <c r="E36"/>
  <c r="F36" s="1"/>
  <c r="E37"/>
  <c r="F37" s="1"/>
  <c r="G34" i="15"/>
  <c r="H34" s="1"/>
  <c r="G32"/>
  <c r="H32" s="1"/>
  <c r="E30"/>
  <c r="F30" s="1"/>
  <c r="E32"/>
  <c r="F32" s="1"/>
  <c r="E34"/>
  <c r="F34" s="1"/>
  <c r="G61" i="14"/>
  <c r="H61" s="1"/>
  <c r="G60"/>
  <c r="H60" s="1"/>
  <c r="G59"/>
  <c r="H59" s="1"/>
  <c r="G58"/>
  <c r="H58" s="1"/>
  <c r="G57"/>
  <c r="H57" s="1"/>
  <c r="E67" i="13"/>
  <c r="F67" s="1"/>
  <c r="G63"/>
  <c r="H63" s="1"/>
  <c r="G65"/>
  <c r="H65" s="1"/>
  <c r="E62"/>
  <c r="F62" s="1"/>
  <c r="E63"/>
  <c r="F63" s="1"/>
  <c r="E64"/>
  <c r="F64" s="1"/>
  <c r="E65"/>
  <c r="F65" s="1"/>
  <c r="E66"/>
  <c r="F66" s="1"/>
  <c r="G56" i="11"/>
  <c r="H56" s="1"/>
  <c r="G52"/>
  <c r="H52" s="1"/>
  <c r="G51"/>
  <c r="H51" s="1"/>
  <c r="G54"/>
  <c r="H54" s="1"/>
  <c r="G64" i="13" l="1"/>
  <c r="H64" s="1"/>
  <c r="G66"/>
  <c r="H66" s="1"/>
  <c r="G55" i="11"/>
  <c r="H55" s="1"/>
  <c r="E56"/>
  <c r="F56" s="1"/>
  <c r="E55"/>
  <c r="F55" s="1"/>
  <c r="E53"/>
  <c r="F53" s="1"/>
  <c r="E54"/>
  <c r="F54" s="1"/>
  <c r="E51"/>
  <c r="F51" s="1"/>
  <c r="E52"/>
  <c r="F52" s="1"/>
  <c r="G53"/>
  <c r="H53" s="1"/>
  <c r="E33" i="15"/>
  <c r="F33" s="1"/>
  <c r="E31"/>
  <c r="F31" s="1"/>
  <c r="G33"/>
  <c r="H33" s="1"/>
  <c r="G30"/>
  <c r="H30" s="1"/>
  <c r="G31"/>
  <c r="H31" s="1"/>
  <c r="G34" i="16"/>
  <c r="H34" s="1"/>
  <c r="G36"/>
  <c r="H36" s="1"/>
</calcChain>
</file>

<file path=xl/sharedStrings.xml><?xml version="1.0" encoding="utf-8"?>
<sst xmlns="http://schemas.openxmlformats.org/spreadsheetml/2006/main" count="933" uniqueCount="550">
  <si>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</si>
  <si>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</si>
  <si>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</si>
  <si>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</si>
  <si>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</si>
  <si>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</si>
  <si>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</si>
  <si>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</si>
  <si>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</si>
  <si>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</si>
  <si>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</si>
  <si>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</si>
  <si>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</si>
  <si>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</si>
  <si>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</si>
  <si>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</si>
  <si>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</si>
  <si>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</si>
  <si>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</si>
  <si>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</si>
  <si>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</si>
  <si>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</si>
  <si>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</si>
  <si>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</si>
  <si>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</si>
  <si>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</si>
  <si>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Không xếp loại</t>
  </si>
  <si>
    <t>Bình</t>
  </si>
  <si>
    <t>Nguyễn Quốc</t>
  </si>
  <si>
    <t>Đạt</t>
  </si>
  <si>
    <t>Nguyễn Ngọc</t>
  </si>
  <si>
    <t>Đức</t>
  </si>
  <si>
    <t>Lê Minh</t>
  </si>
  <si>
    <t>Duy</t>
  </si>
  <si>
    <t>Nguyễn Thành</t>
  </si>
  <si>
    <t>Hải</t>
  </si>
  <si>
    <t>Nguyễn Minh</t>
  </si>
  <si>
    <t>Hiếu</t>
  </si>
  <si>
    <t>Nguyễn Văn</t>
  </si>
  <si>
    <t>Nguyễn Văn Quốc</t>
  </si>
  <si>
    <t>Hoàng</t>
  </si>
  <si>
    <t>Nguyễn Mạnh</t>
  </si>
  <si>
    <t>Hùng</t>
  </si>
  <si>
    <t>Nguyễn Thanh</t>
  </si>
  <si>
    <t>Trần Văn</t>
  </si>
  <si>
    <t>Huy</t>
  </si>
  <si>
    <t>Lê Duy</t>
  </si>
  <si>
    <t>Kiên</t>
  </si>
  <si>
    <t>Đỗ Anh</t>
  </si>
  <si>
    <t>Kiệt</t>
  </si>
  <si>
    <t>Nguyễn Tiến</t>
  </si>
  <si>
    <t>Long</t>
  </si>
  <si>
    <t>Minh</t>
  </si>
  <si>
    <t>Nam</t>
  </si>
  <si>
    <t>Nghĩa</t>
  </si>
  <si>
    <t>Nhựt</t>
  </si>
  <si>
    <t>Phát</t>
  </si>
  <si>
    <t>Phúc</t>
  </si>
  <si>
    <t>Phạm Văn</t>
  </si>
  <si>
    <t>Đỗ Minh</t>
  </si>
  <si>
    <t>Quân</t>
  </si>
  <si>
    <t>Quý</t>
  </si>
  <si>
    <t>Sĩ</t>
  </si>
  <si>
    <t>Đoàn Hữu</t>
  </si>
  <si>
    <t>Tài</t>
  </si>
  <si>
    <t>Tâm</t>
  </si>
  <si>
    <t>Trần Minh</t>
  </si>
  <si>
    <t>Thái</t>
  </si>
  <si>
    <t>Thanh</t>
  </si>
  <si>
    <t>Tiến</t>
  </si>
  <si>
    <t>Tú</t>
  </si>
  <si>
    <t>Tuấn</t>
  </si>
  <si>
    <t>Tùng</t>
  </si>
  <si>
    <t>Anh</t>
  </si>
  <si>
    <t>Hào</t>
  </si>
  <si>
    <t>Nguyễn Đức</t>
  </si>
  <si>
    <t>Khang</t>
  </si>
  <si>
    <t>Khoa</t>
  </si>
  <si>
    <t>Mạnh</t>
  </si>
  <si>
    <t>Thịnh</t>
  </si>
  <si>
    <t>Nguyễn Trung</t>
  </si>
  <si>
    <t>Thuận</t>
  </si>
  <si>
    <t>Toàn</t>
  </si>
  <si>
    <t>Trí</t>
  </si>
  <si>
    <t>Trường</t>
  </si>
  <si>
    <t>Nguyễn Xuân</t>
  </si>
  <si>
    <t>Ân</t>
  </si>
  <si>
    <t>Công</t>
  </si>
  <si>
    <t>Lê Thanh</t>
  </si>
  <si>
    <t>Khải</t>
  </si>
  <si>
    <t>Nguyễn Tân</t>
  </si>
  <si>
    <t>Nguyễn Duy</t>
  </si>
  <si>
    <t>Lê Thành</t>
  </si>
  <si>
    <t>Trần Gia</t>
  </si>
  <si>
    <t>Ngọc</t>
  </si>
  <si>
    <t>Phong</t>
  </si>
  <si>
    <t>Phước</t>
  </si>
  <si>
    <t>Phương</t>
  </si>
  <si>
    <t>Nguyễn Hoàng</t>
  </si>
  <si>
    <t>Quyền</t>
  </si>
  <si>
    <t>Tân</t>
  </si>
  <si>
    <t>Ngô Minh</t>
  </si>
  <si>
    <t>Thông</t>
  </si>
  <si>
    <t>Trung</t>
  </si>
  <si>
    <t>Chiến</t>
  </si>
  <si>
    <t>Hòa</t>
  </si>
  <si>
    <t>Hưng</t>
  </si>
  <si>
    <t>Khánh</t>
  </si>
  <si>
    <t>Nguyễn Chí</t>
  </si>
  <si>
    <t>Linh</t>
  </si>
  <si>
    <t>Huỳnh Minh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</si>
  <si>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</si>
  <si>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</si>
  <si>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Bảo</t>
  </si>
  <si>
    <t>Trần Thị Mỹ</t>
  </si>
  <si>
    <t>Nhật</t>
  </si>
  <si>
    <t>Như</t>
  </si>
  <si>
    <t>Thư</t>
  </si>
  <si>
    <t>Lộc</t>
  </si>
  <si>
    <t>Trần Quốc</t>
  </si>
  <si>
    <t>Thắng</t>
  </si>
  <si>
    <t>Tiên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</si>
  <si>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</si>
  <si>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</si>
  <si>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</si>
  <si>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</si>
  <si>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</si>
  <si>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</si>
  <si>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</si>
  <si>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</si>
  <si>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</si>
  <si>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</si>
  <si>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Danh</t>
  </si>
  <si>
    <t>19005236</t>
  </si>
  <si>
    <t>Bùi Tiến</t>
  </si>
  <si>
    <t>19004715</t>
  </si>
  <si>
    <t>19005040</t>
  </si>
  <si>
    <t>Võ Thành</t>
  </si>
  <si>
    <t>19005196</t>
  </si>
  <si>
    <t>19005247</t>
  </si>
  <si>
    <t>Phan Quốc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</si>
  <si>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</si>
  <si>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</si>
  <si>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</si>
  <si>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</si>
  <si>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</si>
  <si>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</si>
  <si>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</si>
  <si>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</si>
  <si>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</si>
  <si>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</si>
  <si>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19005368</t>
  </si>
  <si>
    <t>Kha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</si>
  <si>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</si>
  <si>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</si>
  <si>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</si>
  <si>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</si>
  <si>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</si>
  <si>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</si>
  <si>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</si>
  <si>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</si>
  <si>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</si>
  <si>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</si>
  <si>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</si>
  <si>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19004703</t>
  </si>
  <si>
    <t>Huỳnh Trọng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</si>
  <si>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</si>
  <si>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</si>
  <si>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</si>
  <si>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</si>
  <si>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</si>
  <si>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</si>
  <si>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</si>
  <si>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Phạm Minh</t>
  </si>
  <si>
    <t>19005292</t>
  </si>
  <si>
    <t>Sơn</t>
  </si>
  <si>
    <t>19005254</t>
  </si>
  <si>
    <t>Ngô Việt</t>
  </si>
  <si>
    <t>19004968</t>
  </si>
  <si>
    <t>19005039</t>
  </si>
  <si>
    <t>Triều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</si>
  <si>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</si>
  <si>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</si>
  <si>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</si>
  <si>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</si>
  <si>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</si>
  <si>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</si>
  <si>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</si>
  <si>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</si>
  <si>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</si>
  <si>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</si>
  <si>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Lớp:  19C2-CCK1   Sĩ số:  36  Khoa: Cơ khí</t>
  </si>
  <si>
    <t>19005366</t>
  </si>
  <si>
    <t>Phú Thị Ngọc</t>
  </si>
  <si>
    <t>19004561</t>
  </si>
  <si>
    <t>Vũ Hồng Nhật</t>
  </si>
  <si>
    <t>Hạ</t>
  </si>
  <si>
    <t>19005388</t>
  </si>
  <si>
    <t>Nguyễn Thị Kim</t>
  </si>
  <si>
    <t>Hoa</t>
  </si>
  <si>
    <t>19005086</t>
  </si>
  <si>
    <t>19004955</t>
  </si>
  <si>
    <t>Võ Thúy</t>
  </si>
  <si>
    <t>Kiều</t>
  </si>
  <si>
    <t>19005387</t>
  </si>
  <si>
    <t>Mai</t>
  </si>
  <si>
    <t>19004991</t>
  </si>
  <si>
    <t>Hồ Trần Ngọc</t>
  </si>
  <si>
    <t>Mi</t>
  </si>
  <si>
    <t>19004822</t>
  </si>
  <si>
    <t>Trần Thúy</t>
  </si>
  <si>
    <t>Ngân</t>
  </si>
  <si>
    <t>19004995</t>
  </si>
  <si>
    <t>Đỗ Ngọc Quỳnh</t>
  </si>
  <si>
    <t>19005365</t>
  </si>
  <si>
    <t>Nguyễn Thị</t>
  </si>
  <si>
    <t>Quỳnh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</si>
  <si>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</si>
  <si>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</si>
  <si>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</si>
  <si>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</si>
  <si>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</si>
  <si>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</si>
  <si>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</si>
  <si>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Trâm</t>
  </si>
  <si>
    <t>19004806</t>
  </si>
  <si>
    <t>Trang</t>
  </si>
  <si>
    <t>19004679</t>
  </si>
  <si>
    <t>Đỗ Khánh</t>
  </si>
  <si>
    <t>Vy</t>
  </si>
  <si>
    <t>19004670</t>
  </si>
  <si>
    <t>Vũ Ngọc Thụy</t>
  </si>
  <si>
    <t>19004709</t>
  </si>
  <si>
    <t>Huỳnh Thị Ngân</t>
  </si>
  <si>
    <t>Xuyên</t>
  </si>
  <si>
    <t>Lớp:  19C2-KTD1    Sĩ số:  18  Khoa: Kinh tế</t>
  </si>
  <si>
    <t>Lớp:  19C2-QTD1    Sĩ số:  15  Khoa: Kinh tế</t>
  </si>
  <si>
    <t>19004845</t>
  </si>
  <si>
    <t>Đoàn Lê Ngọc</t>
  </si>
  <si>
    <t>Ánh</t>
  </si>
  <si>
    <t>19004842</t>
  </si>
  <si>
    <t>Cảnh</t>
  </si>
  <si>
    <t>19004586</t>
  </si>
  <si>
    <t>Mộng Thùy</t>
  </si>
  <si>
    <t>Dương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</si>
  <si>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</si>
  <si>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</si>
  <si>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</si>
  <si>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</si>
  <si>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</si>
  <si>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</si>
  <si>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</si>
  <si>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Hương</t>
  </si>
  <si>
    <t>19005432</t>
  </si>
  <si>
    <t>Huyền</t>
  </si>
  <si>
    <t>19004652</t>
  </si>
  <si>
    <t>Nguyễn Trần Quang</t>
  </si>
  <si>
    <t>19004587</t>
  </si>
  <si>
    <t>Nguyễn Thị Phi</t>
  </si>
  <si>
    <t>Nhung</t>
  </si>
  <si>
    <t>19004996</t>
  </si>
  <si>
    <t>Châu Phú</t>
  </si>
  <si>
    <t>19004817</t>
  </si>
  <si>
    <t>Đoàn Hồng</t>
  </si>
  <si>
    <t>19004596</t>
  </si>
  <si>
    <t>Nguyễn Thị Hồng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</si>
  <si>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</si>
  <si>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</si>
  <si>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</si>
  <si>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</si>
  <si>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</si>
  <si>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</si>
  <si>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</si>
  <si>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19C2-QTM1    Sĩ số:  41  Khoa: Công nghệ Thông tin</t>
  </si>
  <si>
    <t>19005316</t>
  </si>
  <si>
    <t>Nguyễn Phú</t>
  </si>
  <si>
    <t>19004844</t>
  </si>
  <si>
    <t>Trần Chí</t>
  </si>
  <si>
    <t>19005079</t>
  </si>
  <si>
    <t>19004529</t>
  </si>
  <si>
    <t>Dương Gia</t>
  </si>
  <si>
    <t>Chiêu</t>
  </si>
  <si>
    <t>19004840</t>
  </si>
  <si>
    <t>Nguyễn Hoàng Quốc</t>
  </si>
  <si>
    <t>19004673</t>
  </si>
  <si>
    <t>Dũng</t>
  </si>
  <si>
    <t>19005445</t>
  </si>
  <si>
    <t>Trần Kiên</t>
  </si>
  <si>
    <t>19004589</t>
  </si>
  <si>
    <t>Lý Đoàn Minh</t>
  </si>
  <si>
    <t>19005261</t>
  </si>
  <si>
    <t>Trương Hữu</t>
  </si>
  <si>
    <t>Hậu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</si>
  <si>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</si>
  <si>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</si>
  <si>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</si>
  <si>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</si>
  <si>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</si>
  <si>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</si>
  <si>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</si>
  <si>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</si>
  <si>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19005464</t>
  </si>
  <si>
    <t>Nguyễn Lê</t>
  </si>
  <si>
    <t>19005446</t>
  </si>
  <si>
    <t>Trần Kim</t>
  </si>
  <si>
    <t>19005424</t>
  </si>
  <si>
    <t>Nguyễn Đức Mạnh</t>
  </si>
  <si>
    <t>19004825</t>
  </si>
  <si>
    <t>19004823</t>
  </si>
  <si>
    <t>19004850</t>
  </si>
  <si>
    <t>Lê Quang</t>
  </si>
  <si>
    <t>19004646</t>
  </si>
  <si>
    <t>Lê Bắc</t>
  </si>
  <si>
    <t>19004994</t>
  </si>
  <si>
    <t>Bùi Hữu</t>
  </si>
  <si>
    <t>19004821</t>
  </si>
  <si>
    <t>Lê Trọng</t>
  </si>
  <si>
    <t>19004712</t>
  </si>
  <si>
    <t>Nguyễn Lê Trọng</t>
  </si>
  <si>
    <t>19004615</t>
  </si>
  <si>
    <t>Võ Trung</t>
  </si>
  <si>
    <t>19005404</t>
  </si>
  <si>
    <t>Phạm Quốc</t>
  </si>
  <si>
    <t>Nguyên</t>
  </si>
  <si>
    <t>19005232</t>
  </si>
  <si>
    <t>Bùi Văn</t>
  </si>
  <si>
    <t>Nhiên</t>
  </si>
  <si>
    <t>19004574</t>
  </si>
  <si>
    <t>Nguyễn Thiên</t>
  </si>
  <si>
    <t>19004609</t>
  </si>
  <si>
    <t>Phương Bỉnh</t>
  </si>
  <si>
    <t>19004690</t>
  </si>
  <si>
    <t>Đinh Hồng</t>
  </si>
  <si>
    <t>19005417</t>
  </si>
  <si>
    <t>19004667</t>
  </si>
  <si>
    <t>19004648</t>
  </si>
  <si>
    <t>Nguyễn Cao Đức</t>
  </si>
  <si>
    <t>19004525</t>
  </si>
  <si>
    <t>Thiên</t>
  </si>
  <si>
    <t>19005251</t>
  </si>
  <si>
    <t>Quách Ngọc Tú</t>
  </si>
  <si>
    <t>Thương</t>
  </si>
  <si>
    <t>19004484</t>
  </si>
  <si>
    <t>Lại Minh</t>
  </si>
  <si>
    <t>19004937</t>
  </si>
  <si>
    <t>Triết</t>
  </si>
  <si>
    <t>19004997</t>
  </si>
  <si>
    <t>Lã Minh</t>
  </si>
  <si>
    <t>19004663</t>
  </si>
  <si>
    <t>Nguyễn Trường</t>
  </si>
  <si>
    <t>19005015</t>
  </si>
  <si>
    <t>Tô Cẩm</t>
  </si>
  <si>
    <t>Tường</t>
  </si>
  <si>
    <t>Lớp:  19C2-CNÔ1    Sĩ số:  47  Khoa:  Động lực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</si>
  <si>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</si>
  <si>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</si>
  <si>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</si>
  <si>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</si>
  <si>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</si>
  <si>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</si>
  <si>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</si>
  <si>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</si>
  <si>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Chương</t>
  </si>
  <si>
    <t>19005106</t>
  </si>
  <si>
    <t>Bùi Duy</t>
  </si>
  <si>
    <t>Đại</t>
  </si>
  <si>
    <t>19004675</t>
  </si>
  <si>
    <t>19005427</t>
  </si>
  <si>
    <t>Bùi Xuân</t>
  </si>
  <si>
    <t>Đường</t>
  </si>
  <si>
    <t>19004943</t>
  </si>
  <si>
    <t>Huỳnh Trần Trường</t>
  </si>
  <si>
    <t>19004705</t>
  </si>
  <si>
    <t>Võ Văn Huỳnh</t>
  </si>
  <si>
    <t>19005436</t>
  </si>
  <si>
    <t>Hồ Văn Châu</t>
  </si>
  <si>
    <t>Giang</t>
  </si>
  <si>
    <t>19005327</t>
  </si>
  <si>
    <t>Trần Kiến</t>
  </si>
  <si>
    <t>19004439</t>
  </si>
  <si>
    <t>Lê Công</t>
  </si>
  <si>
    <t>19005335</t>
  </si>
  <si>
    <t>19005425</t>
  </si>
  <si>
    <t>Hiệp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</si>
  <si>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</si>
  <si>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</si>
  <si>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</si>
  <si>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</si>
  <si>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</si>
  <si>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</si>
  <si>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</si>
  <si>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</si>
  <si>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</si>
  <si>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Khương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</si>
  <si>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</si>
  <si>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</si>
  <si>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</si>
  <si>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</si>
  <si>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</si>
  <si>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</si>
  <si>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</si>
  <si>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Luân</t>
  </si>
  <si>
    <t>19005433</t>
  </si>
  <si>
    <t>Châu Văn</t>
  </si>
  <si>
    <t>Mãn</t>
  </si>
  <si>
    <t>19005431</t>
  </si>
  <si>
    <t>Phạm Nguyễn Công</t>
  </si>
  <si>
    <t>19004697</t>
  </si>
  <si>
    <t>19004654</t>
  </si>
  <si>
    <t>Trương Văn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</si>
  <si>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</si>
  <si>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</si>
  <si>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</si>
  <si>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</si>
  <si>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</si>
  <si>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</si>
  <si>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</si>
  <si>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</si>
  <si>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</si>
  <si>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</si>
  <si>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</si>
  <si>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</si>
  <si>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</si>
  <si>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</si>
  <si>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Nguyễn Cao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</si>
  <si>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</si>
  <si>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</si>
  <si>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</si>
  <si>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</si>
  <si>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</si>
  <si>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</si>
  <si>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</si>
  <si>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Thành</t>
  </si>
  <si>
    <t>19004437</t>
  </si>
  <si>
    <t>Lê Nguyễn Trường</t>
  </si>
  <si>
    <t>19005340</t>
  </si>
  <si>
    <t>19004622</t>
  </si>
  <si>
    <t>Huỳnh Đức</t>
  </si>
  <si>
    <t>19004798</t>
  </si>
  <si>
    <t>Lê Ngọc</t>
  </si>
  <si>
    <t>19004802</t>
  </si>
  <si>
    <t>19004553</t>
  </si>
  <si>
    <t>Phạm Anh</t>
  </si>
  <si>
    <t>Tỷ</t>
  </si>
  <si>
    <t>Lớp:  19C2-CNL1    Sĩ số:  14  Khoa:  Nhiệt - Lạnh</t>
  </si>
  <si>
    <t>19005080</t>
  </si>
  <si>
    <t>Đoàn Văn Thành</t>
  </si>
  <si>
    <t>19005144</t>
  </si>
  <si>
    <t>Nguyễn Đạt Bách</t>
  </si>
  <si>
    <t>19004888</t>
  </si>
  <si>
    <t>19005252</t>
  </si>
  <si>
    <t>19005361</t>
  </si>
  <si>
    <t>19005097</t>
  </si>
  <si>
    <t>Tiêu Viết</t>
  </si>
  <si>
    <t>19005013</t>
  </si>
  <si>
    <t>19004520</t>
  </si>
  <si>
    <t>Mẫn</t>
  </si>
  <si>
    <t>19004647</t>
  </si>
  <si>
    <t>Nguyễn Đình</t>
  </si>
  <si>
    <t>19005239</t>
  </si>
  <si>
    <t>Trần Trọng Hải</t>
  </si>
  <si>
    <t>19004699</t>
  </si>
  <si>
    <t>Đỗ Hoàng Minh</t>
  </si>
  <si>
    <t>19005362</t>
  </si>
  <si>
    <t>Trần Mũ</t>
  </si>
  <si>
    <t>Tắc</t>
  </si>
  <si>
    <t>19005208</t>
  </si>
  <si>
    <t>19004966</t>
  </si>
  <si>
    <t>Nguyễn Lê Hùng</t>
  </si>
  <si>
    <t>Lớp:  19C2-ĐĐT1    Sĩ số:  38  Khoa: Điện - Điện tử</t>
  </si>
  <si>
    <t>19005117</t>
  </si>
  <si>
    <t>An</t>
  </si>
  <si>
    <t>19005412</t>
  </si>
  <si>
    <t>Tư Minh</t>
  </si>
  <si>
    <t>19004617</t>
  </si>
  <si>
    <t>Huỳnh Quốc</t>
  </si>
  <si>
    <t>19004650</t>
  </si>
  <si>
    <t>Huỳnh Trí</t>
  </si>
  <si>
    <t>19004649</t>
  </si>
  <si>
    <t>Võ Minh</t>
  </si>
  <si>
    <t>19005418</t>
  </si>
  <si>
    <t>Đoàn</t>
  </si>
  <si>
    <t>19005320</t>
  </si>
  <si>
    <t>Nguyễn Đắc</t>
  </si>
  <si>
    <t>19004616</t>
  </si>
  <si>
    <t>19004691</t>
  </si>
  <si>
    <t>Hoàng Phước Ngọc</t>
  </si>
  <si>
    <t>19004945</t>
  </si>
  <si>
    <t>19004949</t>
  </si>
  <si>
    <t>Hoài</t>
  </si>
  <si>
    <t>19005050</t>
  </si>
  <si>
    <t>19004954</t>
  </si>
  <si>
    <t>Vũ Đăng</t>
  </si>
  <si>
    <t>19005264</t>
  </si>
  <si>
    <t>19005296</t>
  </si>
  <si>
    <t>Huỳnh Thanh</t>
  </si>
  <si>
    <t>Lâm</t>
  </si>
  <si>
    <t>19004710</t>
  </si>
  <si>
    <t>19004375</t>
  </si>
  <si>
    <t>Nguyễn Phương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</si>
  <si>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</si>
  <si>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</si>
  <si>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</si>
  <si>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</si>
  <si>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</si>
  <si>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</si>
  <si>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</si>
  <si>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Vũ Tiến</t>
  </si>
  <si>
    <t>Quan</t>
  </si>
  <si>
    <t>19005003</t>
  </si>
  <si>
    <t>Nguyễn Dương Thế</t>
  </si>
  <si>
    <t>19004599</t>
  </si>
  <si>
    <t>Nguyễn Quốc Văn</t>
  </si>
  <si>
    <t>19005305</t>
  </si>
  <si>
    <t>19004419</t>
  </si>
  <si>
    <t>Hồ Lê Kim</t>
  </si>
  <si>
    <t>19005004</t>
  </si>
  <si>
    <t>Võ Xuân</t>
  </si>
  <si>
    <t>19005188</t>
  </si>
  <si>
    <t>Phan Hoàng</t>
  </si>
  <si>
    <t>19004687</t>
  </si>
  <si>
    <t>19005420</t>
  </si>
  <si>
    <t>19005201</t>
  </si>
  <si>
    <t>Bùi Minh</t>
  </si>
  <si>
    <t>Trực</t>
  </si>
  <si>
    <t>19005072</t>
  </si>
  <si>
    <t>Đinh Trần Quang</t>
  </si>
  <si>
    <t>19005419</t>
  </si>
  <si>
    <t>Nguyễn Anh</t>
  </si>
  <si>
    <t>19004970</t>
  </si>
  <si>
    <t>Bùi Quốc</t>
  </si>
  <si>
    <t>19005153</t>
  </si>
  <si>
    <t>Đống Minh</t>
  </si>
  <si>
    <t>19005199</t>
  </si>
  <si>
    <t>Trần Nguyễn Anh</t>
  </si>
  <si>
    <t>19005339</t>
  </si>
  <si>
    <t>Vĩ</t>
  </si>
  <si>
    <t>19005189</t>
  </si>
  <si>
    <t>Đỗ Ngọc</t>
  </si>
  <si>
    <t>Viên</t>
  </si>
  <si>
    <t>Tạm ngưng</t>
  </si>
  <si>
    <t xml:space="preserve">Khá </t>
  </si>
  <si>
    <t>Trung bình</t>
  </si>
  <si>
    <t>Xuất sắc</t>
  </si>
  <si>
    <t>Tốt</t>
  </si>
  <si>
    <t>5,5%</t>
  </si>
  <si>
    <t>19,44%</t>
  </si>
  <si>
    <t>33,33%</t>
  </si>
  <si>
    <t>41,66%</t>
  </si>
  <si>
    <t>Trần Thị Hồng Thu</t>
  </si>
</sst>
</file>

<file path=xl/styles.xml><?xml version="1.0" encoding="utf-8"?>
<styleSheet xmlns="http://schemas.openxmlformats.org/spreadsheetml/2006/main">
  <fonts count="24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4" fontId="22" fillId="2" borderId="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2" fontId="23" fillId="0" borderId="1" xfId="0" applyNumberFormat="1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57150</xdr:rowOff>
    </xdr:from>
    <xdr:to>
      <xdr:col>2</xdr:col>
      <xdr:colOff>809625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8107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T81"/>
  <sheetViews>
    <sheetView view="pageBreakPreview" workbookViewId="0">
      <selection activeCell="H12" sqref="H12:H47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0" t="s">
        <v>191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>
      <c r="A12" s="43">
        <v>1</v>
      </c>
      <c r="B12" s="40" t="s">
        <v>122</v>
      </c>
      <c r="C12" s="41" t="s">
        <v>123</v>
      </c>
      <c r="D12" s="42" t="s">
        <v>86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28"/>
    </row>
    <row r="13" spans="1:20" s="12" customFormat="1" ht="20.100000000000001" customHeight="1">
      <c r="A13" s="43">
        <v>2</v>
      </c>
      <c r="B13" s="40" t="s">
        <v>124</v>
      </c>
      <c r="C13" s="41" t="s">
        <v>28</v>
      </c>
      <c r="D13" s="42" t="s">
        <v>73</v>
      </c>
      <c r="E13" s="14"/>
      <c r="F13" s="29" t="str">
        <f t="shared" ref="F13:F47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47" si="1">IF(AND(G13&gt;=90),"XS",IF(AND(G13&gt;=80),"Tốt",IF(AND(G13&gt;=70),"Khá",IF(AND(G13&gt;=60),"TB",IF(AND(G13&gt;=50),"TB",IF(AND(G13&gt;=30),"Yếu",IF(AND(G13&gt;=0),"Không XL"," ")))))))</f>
        <v>Không XL</v>
      </c>
      <c r="I13" s="28"/>
    </row>
    <row r="14" spans="1:20" s="12" customFormat="1" ht="20.100000000000001" customHeight="1">
      <c r="A14" s="43">
        <v>3</v>
      </c>
      <c r="B14" s="40" t="s">
        <v>125</v>
      </c>
      <c r="C14" s="41" t="s">
        <v>110</v>
      </c>
      <c r="D14" s="42" t="s">
        <v>104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28"/>
    </row>
    <row r="15" spans="1:20" s="12" customFormat="1" ht="20.100000000000001" customHeight="1">
      <c r="A15" s="43">
        <v>4</v>
      </c>
      <c r="B15" s="40" t="s">
        <v>126</v>
      </c>
      <c r="C15" s="41" t="s">
        <v>34</v>
      </c>
      <c r="D15" s="42" t="s">
        <v>87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127</v>
      </c>
      <c r="C16" s="41" t="s">
        <v>128</v>
      </c>
      <c r="D16" s="42" t="s">
        <v>129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130</v>
      </c>
      <c r="C17" s="41" t="s">
        <v>131</v>
      </c>
      <c r="D17" s="42" t="s">
        <v>132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133</v>
      </c>
      <c r="C18" s="41" t="s">
        <v>134</v>
      </c>
      <c r="D18" s="42" t="s">
        <v>29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15"/>
    </row>
    <row r="19" spans="1:9" s="12" customFormat="1" ht="20.100000000000001" customHeight="1">
      <c r="A19" s="43">
        <v>8</v>
      </c>
      <c r="B19" s="40" t="s">
        <v>135</v>
      </c>
      <c r="C19" s="41" t="s">
        <v>34</v>
      </c>
      <c r="D19" s="42" t="s">
        <v>29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136</v>
      </c>
      <c r="C20" s="41" t="s">
        <v>137</v>
      </c>
      <c r="D20" s="42" t="s">
        <v>29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28"/>
    </row>
    <row r="21" spans="1:9" s="12" customFormat="1" ht="20.100000000000001" customHeight="1">
      <c r="A21" s="43">
        <v>10</v>
      </c>
      <c r="B21" s="40" t="s">
        <v>138</v>
      </c>
      <c r="C21" s="41" t="s">
        <v>30</v>
      </c>
      <c r="D21" s="42" t="s">
        <v>31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28"/>
    </row>
    <row r="22" spans="1:9" s="12" customFormat="1" ht="20.100000000000001" customHeight="1">
      <c r="A22" s="43">
        <v>11</v>
      </c>
      <c r="B22" s="40" t="s">
        <v>139</v>
      </c>
      <c r="C22" s="41" t="s">
        <v>140</v>
      </c>
      <c r="D22" s="42" t="s">
        <v>33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28"/>
    </row>
    <row r="23" spans="1:9" s="12" customFormat="1" ht="20.100000000000001" customHeight="1">
      <c r="A23" s="43">
        <v>12</v>
      </c>
      <c r="B23" s="40" t="s">
        <v>141</v>
      </c>
      <c r="C23" s="41" t="s">
        <v>142</v>
      </c>
      <c r="D23" s="42" t="s">
        <v>105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15"/>
    </row>
    <row r="24" spans="1:9" s="12" customFormat="1" ht="20.100000000000001" customHeight="1">
      <c r="A24" s="43">
        <v>13</v>
      </c>
      <c r="B24" s="40" t="s">
        <v>143</v>
      </c>
      <c r="C24" s="41" t="s">
        <v>144</v>
      </c>
      <c r="D24" s="42" t="s">
        <v>40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145</v>
      </c>
      <c r="C25" s="41" t="s">
        <v>108</v>
      </c>
      <c r="D25" s="42" t="s">
        <v>146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15"/>
    </row>
    <row r="26" spans="1:9" s="12" customFormat="1" ht="20.100000000000001" customHeight="1">
      <c r="A26" s="43">
        <v>15</v>
      </c>
      <c r="B26" s="40" t="s">
        <v>147</v>
      </c>
      <c r="C26" s="41" t="s">
        <v>148</v>
      </c>
      <c r="D26" s="42" t="s">
        <v>42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149</v>
      </c>
      <c r="C27" s="41" t="s">
        <v>150</v>
      </c>
      <c r="D27" s="4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151</v>
      </c>
      <c r="C28" s="41" t="s">
        <v>91</v>
      </c>
      <c r="D28" s="42" t="s">
        <v>152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15"/>
    </row>
    <row r="29" spans="1:9" s="12" customFormat="1" ht="20.100000000000001" customHeight="1">
      <c r="A29" s="43">
        <v>18</v>
      </c>
      <c r="B29" s="40" t="s">
        <v>153</v>
      </c>
      <c r="C29" s="41" t="s">
        <v>154</v>
      </c>
      <c r="D29" s="42" t="s">
        <v>107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15"/>
    </row>
    <row r="30" spans="1:9" s="12" customFormat="1" ht="20.100000000000001" customHeight="1">
      <c r="A30" s="43">
        <v>19</v>
      </c>
      <c r="B30" s="40" t="s">
        <v>155</v>
      </c>
      <c r="C30" s="41" t="s">
        <v>156</v>
      </c>
      <c r="D30" s="42" t="s">
        <v>77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157</v>
      </c>
      <c r="C31" s="41" t="s">
        <v>38</v>
      </c>
      <c r="D31" s="42" t="s">
        <v>158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28"/>
    </row>
    <row r="32" spans="1:9" s="12" customFormat="1" ht="20.100000000000001" customHeight="1">
      <c r="A32" s="43">
        <v>21</v>
      </c>
      <c r="B32" s="40" t="s">
        <v>159</v>
      </c>
      <c r="C32" s="41" t="s">
        <v>160</v>
      </c>
      <c r="D32" s="42" t="s">
        <v>118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161</v>
      </c>
      <c r="C33" s="41" t="s">
        <v>162</v>
      </c>
      <c r="D33" s="42" t="s">
        <v>163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164</v>
      </c>
      <c r="C34" s="41" t="s">
        <v>165</v>
      </c>
      <c r="D34" s="42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166</v>
      </c>
      <c r="C35" s="41" t="s">
        <v>167</v>
      </c>
      <c r="D35" s="42" t="s">
        <v>96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168</v>
      </c>
      <c r="C36" s="41" t="s">
        <v>169</v>
      </c>
      <c r="D36" s="42" t="s">
        <v>97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170</v>
      </c>
      <c r="C37" s="41" t="s">
        <v>171</v>
      </c>
      <c r="D37" s="42" t="s">
        <v>61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172</v>
      </c>
      <c r="C38" s="41" t="s">
        <v>173</v>
      </c>
      <c r="D38" s="42" t="s">
        <v>62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28"/>
    </row>
    <row r="39" spans="1:9" s="12" customFormat="1" ht="20.100000000000001" customHeight="1">
      <c r="A39" s="43">
        <v>28</v>
      </c>
      <c r="B39" s="40" t="s">
        <v>174</v>
      </c>
      <c r="C39" s="41" t="s">
        <v>43</v>
      </c>
      <c r="D39" s="42" t="s">
        <v>175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15"/>
    </row>
    <row r="40" spans="1:9" s="12" customFormat="1" ht="20.100000000000001" customHeight="1">
      <c r="A40" s="43">
        <v>29</v>
      </c>
      <c r="B40" s="40" t="s">
        <v>176</v>
      </c>
      <c r="C40" s="41" t="s">
        <v>177</v>
      </c>
      <c r="D40" s="42" t="s">
        <v>120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28"/>
    </row>
    <row r="41" spans="1:9" s="12" customFormat="1" ht="20.100000000000001" customHeight="1">
      <c r="A41" s="43">
        <v>30</v>
      </c>
      <c r="B41" s="40" t="s">
        <v>178</v>
      </c>
      <c r="C41" s="41" t="s">
        <v>90</v>
      </c>
      <c r="D41" s="42" t="s">
        <v>69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28"/>
    </row>
    <row r="42" spans="1:9" s="12" customFormat="1" ht="20.100000000000001" customHeight="1">
      <c r="A42" s="43">
        <v>31</v>
      </c>
      <c r="B42" s="40" t="s">
        <v>179</v>
      </c>
      <c r="C42" s="41" t="s">
        <v>58</v>
      </c>
      <c r="D42" s="42" t="s">
        <v>180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28"/>
    </row>
    <row r="43" spans="1:9" s="12" customFormat="1" ht="20.100000000000001" customHeight="1">
      <c r="A43" s="43">
        <v>32</v>
      </c>
      <c r="B43" s="40" t="s">
        <v>181</v>
      </c>
      <c r="C43" s="41" t="s">
        <v>75</v>
      </c>
      <c r="D43" s="42" t="s">
        <v>182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183</v>
      </c>
      <c r="C44" s="41" t="s">
        <v>184</v>
      </c>
      <c r="D44" s="42" t="s">
        <v>70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15"/>
    </row>
    <row r="45" spans="1:9" s="12" customFormat="1" ht="20.100000000000001" customHeight="1">
      <c r="A45" s="43">
        <v>34</v>
      </c>
      <c r="B45" s="40" t="s">
        <v>185</v>
      </c>
      <c r="C45" s="41" t="s">
        <v>186</v>
      </c>
      <c r="D45" s="42" t="s">
        <v>71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187</v>
      </c>
      <c r="C46" s="41" t="s">
        <v>188</v>
      </c>
      <c r="D46" s="42" t="s">
        <v>189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15"/>
    </row>
    <row r="47" spans="1:9" s="12" customFormat="1" ht="20.100000000000001" customHeight="1">
      <c r="A47" s="43">
        <v>36</v>
      </c>
      <c r="B47" s="40" t="s">
        <v>190</v>
      </c>
      <c r="C47" s="41" t="s">
        <v>39</v>
      </c>
      <c r="D47" s="42" t="s">
        <v>111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ht="30" customHeight="1">
      <c r="A48" s="22"/>
      <c r="B48" s="22"/>
      <c r="C48" s="61" t="s">
        <v>11</v>
      </c>
      <c r="D48" s="61"/>
      <c r="E48" s="61"/>
      <c r="F48" s="61"/>
      <c r="G48" s="61"/>
      <c r="H48" s="61"/>
      <c r="I48" s="61"/>
    </row>
    <row r="49" spans="1:9" ht="24.95" customHeight="1">
      <c r="C49" s="62" t="s">
        <v>12</v>
      </c>
      <c r="D49" s="25"/>
      <c r="E49" s="64" t="s">
        <v>6</v>
      </c>
      <c r="F49" s="65"/>
      <c r="G49" s="64" t="s">
        <v>7</v>
      </c>
      <c r="H49" s="65"/>
      <c r="I49" s="66" t="s">
        <v>8</v>
      </c>
    </row>
    <row r="50" spans="1:9" s="12" customFormat="1" ht="24.95" customHeight="1">
      <c r="C50" s="63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67"/>
    </row>
    <row r="51" spans="1:9" ht="24.95" customHeight="1">
      <c r="C51" s="23" t="s">
        <v>15</v>
      </c>
      <c r="D51" s="11"/>
      <c r="E51" s="30">
        <f>COUNTIF(F12:F47,"Xuất sắc")</f>
        <v>0</v>
      </c>
      <c r="F51" s="31">
        <f>E51*100/A47</f>
        <v>0</v>
      </c>
      <c r="G51" s="30">
        <f>COUNTIF(H12:H47,"Xuất sắc")</f>
        <v>0</v>
      </c>
      <c r="H51" s="31">
        <f>G51*100/A47</f>
        <v>0</v>
      </c>
      <c r="I51" s="17"/>
    </row>
    <row r="52" spans="1:9" ht="24.95" customHeight="1">
      <c r="C52" s="23" t="s">
        <v>16</v>
      </c>
      <c r="D52" s="11"/>
      <c r="E52" s="30">
        <f>COUNTIF(F12:F47,"Tốt")</f>
        <v>0</v>
      </c>
      <c r="F52" s="31">
        <f>E52*100/A47</f>
        <v>0</v>
      </c>
      <c r="G52" s="30">
        <f>COUNTIF(H12:H47,"Tốt")</f>
        <v>0</v>
      </c>
      <c r="H52" s="31">
        <f>G52*100/A47</f>
        <v>0</v>
      </c>
      <c r="I52" s="17"/>
    </row>
    <row r="53" spans="1:9" ht="24.95" customHeight="1">
      <c r="C53" s="23" t="s">
        <v>17</v>
      </c>
      <c r="D53" s="11"/>
      <c r="E53" s="30">
        <f>COUNTIF(F12:F47,"Khá")</f>
        <v>0</v>
      </c>
      <c r="F53" s="31">
        <f>E53*100/A47</f>
        <v>0</v>
      </c>
      <c r="G53" s="30">
        <f>COUNTIF(H12:H47,"Khá")</f>
        <v>0</v>
      </c>
      <c r="H53" s="31">
        <f>G53*100/A47</f>
        <v>0</v>
      </c>
      <c r="I53" s="17"/>
    </row>
    <row r="54" spans="1:9" ht="24.95" customHeight="1">
      <c r="C54" s="23" t="s">
        <v>18</v>
      </c>
      <c r="D54" s="11"/>
      <c r="E54" s="30">
        <f>COUNTIF(F12:F47,"TB")</f>
        <v>0</v>
      </c>
      <c r="F54" s="31">
        <f>E54*100/A47</f>
        <v>0</v>
      </c>
      <c r="G54" s="30">
        <f>COUNTIF(H12:H47,"TB")</f>
        <v>0</v>
      </c>
      <c r="H54" s="31">
        <f>G54*100/A47</f>
        <v>0</v>
      </c>
      <c r="I54" s="17"/>
    </row>
    <row r="55" spans="1:9" ht="24.95" customHeight="1">
      <c r="C55" s="23" t="s">
        <v>19</v>
      </c>
      <c r="D55" s="11"/>
      <c r="E55" s="30">
        <f>COUNTIF(F12:F47,"Yếu")</f>
        <v>0</v>
      </c>
      <c r="F55" s="31">
        <f>E55*100/A47</f>
        <v>0</v>
      </c>
      <c r="G55" s="30">
        <f>COUNTIF(H12:H47,"Yếu")</f>
        <v>0</v>
      </c>
      <c r="H55" s="31">
        <f>G55*100/A47</f>
        <v>0</v>
      </c>
      <c r="I55" s="17"/>
    </row>
    <row r="56" spans="1:9" ht="24.95" customHeight="1" thickBot="1">
      <c r="C56" s="24" t="s">
        <v>26</v>
      </c>
      <c r="D56" s="21"/>
      <c r="E56" s="32">
        <f>COUNTIF(F12:F47,"Kém")</f>
        <v>0</v>
      </c>
      <c r="F56" s="33">
        <f>E56*100/A47</f>
        <v>0</v>
      </c>
      <c r="G56" s="32">
        <f>COUNTIF(H12:H47,"Kém")</f>
        <v>0</v>
      </c>
      <c r="H56" s="33">
        <f>G56*100/A47</f>
        <v>0</v>
      </c>
      <c r="I56" s="18"/>
    </row>
    <row r="57" spans="1:9" ht="18" customHeight="1">
      <c r="C57" s="19"/>
      <c r="D57" s="19"/>
      <c r="F57" s="37"/>
    </row>
    <row r="58" spans="1:9" ht="18" customHeight="1">
      <c r="E58" s="60" t="s">
        <v>25</v>
      </c>
      <c r="F58" s="60"/>
      <c r="G58" s="60"/>
      <c r="H58" s="60"/>
      <c r="I58" s="60"/>
    </row>
    <row r="59" spans="1:9" ht="18" customHeight="1">
      <c r="A59" s="44" t="s">
        <v>7</v>
      </c>
      <c r="B59" s="44"/>
      <c r="C59" s="44"/>
      <c r="D59" s="44" t="s">
        <v>6</v>
      </c>
      <c r="E59" s="44"/>
      <c r="F59" s="44"/>
      <c r="G59" s="44"/>
      <c r="H59" s="44" t="s">
        <v>20</v>
      </c>
      <c r="I59" s="44"/>
    </row>
    <row r="60" spans="1:9" ht="18" customHeight="1"/>
    <row r="61" spans="1:9" ht="18" customHeight="1"/>
    <row r="62" spans="1:9" ht="18" customHeight="1"/>
    <row r="63" spans="1:9" ht="18" customHeight="1"/>
    <row r="64" spans="1:9" ht="18" customHeight="1">
      <c r="A64" s="1">
        <v>1</v>
      </c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</sheetData>
  <mergeCells count="24"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H12:H47">
    <cfRule type="cellIs" dxfId="59" priority="29" stopIfTrue="1" operator="equal">
      <formula>"SVG"</formula>
    </cfRule>
    <cfRule type="cellIs" dxfId="58" priority="30" stopIfTrue="1" operator="equal">
      <formula>"SVXS"</formula>
    </cfRule>
  </conditionalFormatting>
  <conditionalFormatting sqref="F12:F47">
    <cfRule type="cellIs" dxfId="57" priority="3" stopIfTrue="1" operator="equal">
      <formula>"SVG"</formula>
    </cfRule>
    <cfRule type="cellIs" dxfId="56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2"/>
  </sheetPr>
  <dimension ref="A1:T63"/>
  <sheetViews>
    <sheetView view="pageBreakPreview" topLeftCell="A7" workbookViewId="0">
      <selection activeCell="H12" sqref="H12:H29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50" t="s">
        <v>235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18" customHeight="1">
      <c r="A12" s="43">
        <v>1</v>
      </c>
      <c r="B12" s="40" t="s">
        <v>192</v>
      </c>
      <c r="C12" s="41" t="s">
        <v>193</v>
      </c>
      <c r="D12" s="42" t="s">
        <v>73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" customHeight="1">
      <c r="A13" s="43">
        <v>2</v>
      </c>
      <c r="B13" s="40" t="s">
        <v>194</v>
      </c>
      <c r="C13" s="41" t="s">
        <v>195</v>
      </c>
      <c r="D13" s="42" t="s">
        <v>196</v>
      </c>
      <c r="E13" s="15"/>
      <c r="F13" s="29" t="str">
        <f t="shared" ref="F13:F2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" customHeight="1">
      <c r="A14" s="43">
        <v>3</v>
      </c>
      <c r="B14" s="40" t="s">
        <v>197</v>
      </c>
      <c r="C14" s="41" t="s">
        <v>198</v>
      </c>
      <c r="D14" s="42" t="s">
        <v>199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18" customHeight="1">
      <c r="A15" s="43">
        <v>4</v>
      </c>
      <c r="B15" s="40" t="s">
        <v>200</v>
      </c>
      <c r="C15" s="41" t="s">
        <v>30</v>
      </c>
      <c r="D15" s="42" t="s">
        <v>107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18" customHeight="1">
      <c r="A16" s="43">
        <v>5</v>
      </c>
      <c r="B16" s="40" t="s">
        <v>201</v>
      </c>
      <c r="C16" s="41" t="s">
        <v>202</v>
      </c>
      <c r="D16" s="42" t="s">
        <v>203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18" customHeight="1">
      <c r="A17" s="43">
        <v>6</v>
      </c>
      <c r="B17" s="40" t="s">
        <v>204</v>
      </c>
      <c r="C17" s="41" t="s">
        <v>30</v>
      </c>
      <c r="D17" s="42" t="s">
        <v>205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18" customHeight="1">
      <c r="A18" s="43">
        <v>7</v>
      </c>
      <c r="B18" s="40" t="s">
        <v>206</v>
      </c>
      <c r="C18" s="41" t="s">
        <v>207</v>
      </c>
      <c r="D18" s="42" t="s">
        <v>208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18" customHeight="1">
      <c r="A19" s="43">
        <v>8</v>
      </c>
      <c r="B19" s="40" t="s">
        <v>209</v>
      </c>
      <c r="C19" s="41" t="s">
        <v>210</v>
      </c>
      <c r="D19" s="42" t="s">
        <v>211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18" customHeight="1">
      <c r="A20" s="43">
        <v>9</v>
      </c>
      <c r="B20" s="40" t="s">
        <v>212</v>
      </c>
      <c r="C20" s="41" t="s">
        <v>213</v>
      </c>
      <c r="D20" s="42" t="s">
        <v>116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18" customHeight="1">
      <c r="A21" s="43">
        <v>10</v>
      </c>
      <c r="B21" s="40" t="s">
        <v>214</v>
      </c>
      <c r="C21" s="41" t="s">
        <v>215</v>
      </c>
      <c r="D21" s="42" t="s">
        <v>216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18" customHeight="1">
      <c r="A22" s="43">
        <v>11</v>
      </c>
      <c r="B22" s="40" t="s">
        <v>217</v>
      </c>
      <c r="C22" s="41" t="s">
        <v>32</v>
      </c>
      <c r="D22" s="42" t="s">
        <v>117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18" customHeight="1">
      <c r="A23" s="43">
        <v>12</v>
      </c>
      <c r="B23" s="40" t="s">
        <v>218</v>
      </c>
      <c r="C23" s="41" t="s">
        <v>219</v>
      </c>
      <c r="D23" s="42" t="s">
        <v>117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18" customHeight="1">
      <c r="A24" s="43">
        <v>13</v>
      </c>
      <c r="B24" s="40" t="s">
        <v>220</v>
      </c>
      <c r="C24" s="41" t="s">
        <v>221</v>
      </c>
      <c r="D24" s="42" t="s">
        <v>121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18" customHeight="1">
      <c r="A25" s="43">
        <v>14</v>
      </c>
      <c r="B25" s="40" t="s">
        <v>222</v>
      </c>
      <c r="C25" s="41" t="s">
        <v>223</v>
      </c>
      <c r="D25" s="42" t="s">
        <v>224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18" customHeight="1">
      <c r="A26" s="43">
        <v>15</v>
      </c>
      <c r="B26" s="40" t="s">
        <v>225</v>
      </c>
      <c r="C26" s="41" t="s">
        <v>215</v>
      </c>
      <c r="D26" s="42" t="s">
        <v>226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18" customHeight="1">
      <c r="A27" s="43">
        <v>16</v>
      </c>
      <c r="B27" s="40" t="s">
        <v>227</v>
      </c>
      <c r="C27" s="41" t="s">
        <v>228</v>
      </c>
      <c r="D27" s="42" t="s">
        <v>229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18" customHeight="1">
      <c r="A28" s="43">
        <v>17</v>
      </c>
      <c r="B28" s="40" t="s">
        <v>230</v>
      </c>
      <c r="C28" s="41" t="s">
        <v>231</v>
      </c>
      <c r="D28" s="42" t="s">
        <v>229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18" customHeight="1">
      <c r="A29" s="43">
        <v>18</v>
      </c>
      <c r="B29" s="40" t="s">
        <v>232</v>
      </c>
      <c r="C29" s="41" t="s">
        <v>233</v>
      </c>
      <c r="D29" s="42" t="s">
        <v>234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ht="24.95" customHeight="1">
      <c r="A30" s="22"/>
      <c r="B30" s="22"/>
      <c r="C30" s="61" t="s">
        <v>11</v>
      </c>
      <c r="D30" s="61"/>
      <c r="E30" s="61"/>
      <c r="F30" s="61"/>
      <c r="G30" s="61"/>
      <c r="H30" s="61"/>
      <c r="I30" s="61"/>
    </row>
    <row r="31" spans="1:9" ht="18" customHeight="1">
      <c r="C31" s="62" t="s">
        <v>12</v>
      </c>
      <c r="D31" s="25"/>
      <c r="E31" s="64" t="s">
        <v>6</v>
      </c>
      <c r="F31" s="65"/>
      <c r="G31" s="64" t="s">
        <v>7</v>
      </c>
      <c r="H31" s="65"/>
      <c r="I31" s="66" t="s">
        <v>8</v>
      </c>
    </row>
    <row r="32" spans="1:9" s="12" customFormat="1" ht="18" customHeight="1">
      <c r="C32" s="63"/>
      <c r="D32" s="20"/>
      <c r="E32" s="13" t="s">
        <v>13</v>
      </c>
      <c r="F32" s="16" t="s">
        <v>14</v>
      </c>
      <c r="G32" s="13" t="s">
        <v>13</v>
      </c>
      <c r="H32" s="16" t="s">
        <v>14</v>
      </c>
      <c r="I32" s="67"/>
    </row>
    <row r="33" spans="1:9" ht="18" customHeight="1">
      <c r="C33" s="23" t="s">
        <v>15</v>
      </c>
      <c r="D33" s="11"/>
      <c r="E33" s="30">
        <f>COUNTIF(F12:F29,"Xuất sắc")</f>
        <v>0</v>
      </c>
      <c r="F33" s="34">
        <f>E33*100/A29</f>
        <v>0</v>
      </c>
      <c r="G33" s="30">
        <f>COUNTIF(H12:H29,"Xuất sắc")</f>
        <v>0</v>
      </c>
      <c r="H33" s="34">
        <f>G33*100/A29</f>
        <v>0</v>
      </c>
      <c r="I33" s="17"/>
    </row>
    <row r="34" spans="1:9" ht="18" customHeight="1">
      <c r="C34" s="23" t="s">
        <v>16</v>
      </c>
      <c r="D34" s="11"/>
      <c r="E34" s="30">
        <f>COUNTIF(F12:F29,"Tốt")</f>
        <v>0</v>
      </c>
      <c r="F34" s="35">
        <f>E34*100/A29</f>
        <v>0</v>
      </c>
      <c r="G34" s="30">
        <f>COUNTIF(H12:H29,"Tốt")</f>
        <v>0</v>
      </c>
      <c r="H34" s="35">
        <f>G34*100/A29</f>
        <v>0</v>
      </c>
      <c r="I34" s="17"/>
    </row>
    <row r="35" spans="1:9" ht="18" customHeight="1">
      <c r="C35" s="23" t="s">
        <v>17</v>
      </c>
      <c r="D35" s="11"/>
      <c r="E35" s="30">
        <f>COUNTIF(F12:F29,"Khá")</f>
        <v>0</v>
      </c>
      <c r="F35" s="35">
        <f>E35*100/A29</f>
        <v>0</v>
      </c>
      <c r="G35" s="30">
        <f>COUNTIF(H12:H29,"Khá")</f>
        <v>0</v>
      </c>
      <c r="H35" s="35">
        <f>G35*100/A29</f>
        <v>0</v>
      </c>
      <c r="I35" s="17"/>
    </row>
    <row r="36" spans="1:9" ht="18" customHeight="1">
      <c r="C36" s="23" t="s">
        <v>18</v>
      </c>
      <c r="D36" s="11"/>
      <c r="E36" s="30">
        <f>COUNTIF(F12:F29,"TB")</f>
        <v>0</v>
      </c>
      <c r="F36" s="35">
        <f>E36*100/A29</f>
        <v>0</v>
      </c>
      <c r="G36" s="30">
        <f>COUNTIF(H12:H29,"TB")</f>
        <v>0</v>
      </c>
      <c r="H36" s="35">
        <f>G36*100/A29</f>
        <v>0</v>
      </c>
      <c r="I36" s="17"/>
    </row>
    <row r="37" spans="1:9" ht="18" customHeight="1">
      <c r="C37" s="23" t="s">
        <v>19</v>
      </c>
      <c r="D37" s="11"/>
      <c r="E37" s="30">
        <f>COUNTIF(F12:F29,"Yếu")</f>
        <v>0</v>
      </c>
      <c r="F37" s="34">
        <f>E37*100/A29</f>
        <v>0</v>
      </c>
      <c r="G37" s="30">
        <f>COUNTIF(H12:H29,"Yếu")</f>
        <v>0</v>
      </c>
      <c r="H37" s="34">
        <f>G37*100/A29</f>
        <v>0</v>
      </c>
      <c r="I37" s="17"/>
    </row>
    <row r="38" spans="1:9" ht="18" customHeight="1" thickBot="1">
      <c r="C38" s="24" t="s">
        <v>26</v>
      </c>
      <c r="D38" s="21"/>
      <c r="E38" s="32">
        <f>COUNTIF(F12:F29,"Kém")</f>
        <v>0</v>
      </c>
      <c r="F38" s="36">
        <f>E38*100/A29</f>
        <v>0</v>
      </c>
      <c r="G38" s="32">
        <f>COUNTIF(H12:H29,"Kém")</f>
        <v>0</v>
      </c>
      <c r="H38" s="36">
        <f>G38*100/A29</f>
        <v>0</v>
      </c>
      <c r="I38" s="18"/>
    </row>
    <row r="39" spans="1:9" ht="15" customHeight="1">
      <c r="C39" s="19"/>
      <c r="D39" s="19"/>
    </row>
    <row r="40" spans="1:9" ht="18" customHeight="1">
      <c r="E40" s="60" t="s">
        <v>22</v>
      </c>
      <c r="F40" s="60"/>
      <c r="G40" s="60"/>
      <c r="H40" s="60"/>
      <c r="I40" s="60"/>
    </row>
    <row r="41" spans="1:9" ht="18" customHeight="1">
      <c r="A41" s="44" t="s">
        <v>7</v>
      </c>
      <c r="B41" s="44"/>
      <c r="C41" s="44"/>
      <c r="D41" s="44" t="s">
        <v>6</v>
      </c>
      <c r="E41" s="44"/>
      <c r="F41" s="44"/>
      <c r="G41" s="44"/>
      <c r="H41" s="44" t="s">
        <v>20</v>
      </c>
      <c r="I41" s="44"/>
    </row>
    <row r="42" spans="1:9" ht="18" customHeight="1"/>
    <row r="43" spans="1:9" ht="18" customHeight="1"/>
    <row r="44" spans="1:9" ht="18" customHeight="1"/>
    <row r="45" spans="1:9" ht="18" customHeight="1"/>
    <row r="46" spans="1:9" ht="18" customHeight="1">
      <c r="A46" s="1">
        <v>1</v>
      </c>
    </row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</mergeCells>
  <conditionalFormatting sqref="F12:F29">
    <cfRule type="cellIs" dxfId="55" priority="3" stopIfTrue="1" operator="equal">
      <formula>"SVG"</formula>
    </cfRule>
    <cfRule type="cellIs" dxfId="54" priority="4" stopIfTrue="1" operator="equal">
      <formula>"SVXS"</formula>
    </cfRule>
  </conditionalFormatting>
  <conditionalFormatting sqref="H12:H29">
    <cfRule type="cellIs" dxfId="53" priority="1" stopIfTrue="1" operator="equal">
      <formula>"SVG"</formula>
    </cfRule>
    <cfRule type="cellIs" dxfId="52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2"/>
  </sheetPr>
  <dimension ref="A1:T60"/>
  <sheetViews>
    <sheetView view="pageBreakPreview" topLeftCell="A7" workbookViewId="0">
      <selection activeCell="H12" sqref="H12:H26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0" t="s">
        <v>236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>
      <c r="A12" s="14">
        <v>1</v>
      </c>
      <c r="B12" s="40" t="s">
        <v>237</v>
      </c>
      <c r="C12" s="41" t="s">
        <v>238</v>
      </c>
      <c r="D12" s="42" t="s">
        <v>239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14">
        <v>2</v>
      </c>
      <c r="B13" s="40" t="s">
        <v>240</v>
      </c>
      <c r="C13" s="41" t="s">
        <v>32</v>
      </c>
      <c r="D13" s="42" t="s">
        <v>241</v>
      </c>
      <c r="E13" s="15"/>
      <c r="F13" s="29" t="str">
        <f t="shared" ref="F13:F26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6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14">
        <v>3</v>
      </c>
      <c r="B14" s="40" t="s">
        <v>242</v>
      </c>
      <c r="C14" s="41" t="s">
        <v>243</v>
      </c>
      <c r="D14" s="42" t="s">
        <v>244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>
      <c r="A15" s="14">
        <v>4</v>
      </c>
      <c r="B15" s="40" t="s">
        <v>245</v>
      </c>
      <c r="C15" s="41" t="s">
        <v>246</v>
      </c>
      <c r="D15" s="42" t="s">
        <v>33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>
      <c r="A16" s="14">
        <v>5</v>
      </c>
      <c r="B16" s="40" t="s">
        <v>247</v>
      </c>
      <c r="C16" s="41" t="s">
        <v>248</v>
      </c>
      <c r="D16" s="42" t="s">
        <v>249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>
      <c r="A17" s="14">
        <v>6</v>
      </c>
      <c r="B17" s="40" t="s">
        <v>250</v>
      </c>
      <c r="C17" s="41" t="s">
        <v>251</v>
      </c>
      <c r="D17" s="42" t="s">
        <v>252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>
      <c r="A18" s="14">
        <v>7</v>
      </c>
      <c r="B18" s="40" t="s">
        <v>253</v>
      </c>
      <c r="C18" s="41" t="s">
        <v>114</v>
      </c>
      <c r="D18" s="42" t="s">
        <v>254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>
      <c r="A19" s="14">
        <v>8</v>
      </c>
      <c r="B19" s="40" t="s">
        <v>255</v>
      </c>
      <c r="C19" s="41" t="s">
        <v>256</v>
      </c>
      <c r="D19" s="42" t="s">
        <v>115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>
      <c r="A20" s="14">
        <v>9</v>
      </c>
      <c r="B20" s="40" t="s">
        <v>257</v>
      </c>
      <c r="C20" s="41" t="s">
        <v>258</v>
      </c>
      <c r="D20" s="42" t="s">
        <v>259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20.100000000000001" customHeight="1">
      <c r="A21" s="14">
        <v>10</v>
      </c>
      <c r="B21" s="40" t="s">
        <v>260</v>
      </c>
      <c r="C21" s="41" t="s">
        <v>261</v>
      </c>
      <c r="D21" s="42" t="s">
        <v>56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>
      <c r="A22" s="14">
        <v>11</v>
      </c>
      <c r="B22" s="40" t="s">
        <v>262</v>
      </c>
      <c r="C22" s="41" t="s">
        <v>263</v>
      </c>
      <c r="D22" s="42" t="s">
        <v>57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>
      <c r="A23" s="14">
        <v>12</v>
      </c>
      <c r="B23" s="40" t="s">
        <v>264</v>
      </c>
      <c r="C23" s="41" t="s">
        <v>265</v>
      </c>
      <c r="D23" s="42" t="s">
        <v>97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>
      <c r="A24" s="14">
        <v>13</v>
      </c>
      <c r="B24" s="40" t="s">
        <v>266</v>
      </c>
      <c r="C24" s="41" t="s">
        <v>265</v>
      </c>
      <c r="D24" s="42" t="s">
        <v>267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>
      <c r="A25" s="14">
        <v>14</v>
      </c>
      <c r="B25" s="40" t="s">
        <v>268</v>
      </c>
      <c r="C25" s="41" t="s">
        <v>269</v>
      </c>
      <c r="D25" s="42" t="s">
        <v>270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>
      <c r="A26" s="14">
        <v>15</v>
      </c>
      <c r="B26" s="40" t="s">
        <v>271</v>
      </c>
      <c r="C26" s="41" t="s">
        <v>272</v>
      </c>
      <c r="D26" s="42" t="s">
        <v>224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ht="24.95" customHeight="1">
      <c r="A27" s="22"/>
      <c r="B27" s="22"/>
      <c r="C27" s="61" t="s">
        <v>11</v>
      </c>
      <c r="D27" s="61"/>
      <c r="E27" s="61"/>
      <c r="F27" s="61"/>
      <c r="G27" s="61"/>
      <c r="H27" s="61"/>
      <c r="I27" s="61"/>
    </row>
    <row r="28" spans="1:9" ht="21.95" customHeight="1">
      <c r="C28" s="62" t="s">
        <v>12</v>
      </c>
      <c r="D28" s="25"/>
      <c r="E28" s="64" t="s">
        <v>6</v>
      </c>
      <c r="F28" s="65"/>
      <c r="G28" s="64" t="s">
        <v>7</v>
      </c>
      <c r="H28" s="65"/>
      <c r="I28" s="66" t="s">
        <v>8</v>
      </c>
    </row>
    <row r="29" spans="1:9" s="12" customFormat="1" ht="21.95" customHeight="1">
      <c r="C29" s="63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67"/>
    </row>
    <row r="30" spans="1:9" ht="21.95" customHeight="1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>
      <c r="C35" s="24" t="s">
        <v>26</v>
      </c>
      <c r="D35" s="21"/>
      <c r="E35" s="32">
        <f>COUNTIF(F12:F26,"Kém")</f>
        <v>0</v>
      </c>
      <c r="F35" s="36">
        <f>E35*100/A26</f>
        <v>0</v>
      </c>
      <c r="G35" s="32">
        <f>COUNTIF(H12:H26,"Kém")</f>
        <v>0</v>
      </c>
      <c r="H35" s="36">
        <f>G35*100/A26</f>
        <v>0</v>
      </c>
      <c r="I35" s="18"/>
    </row>
    <row r="36" spans="1:9" ht="15" customHeight="1">
      <c r="C36" s="19"/>
      <c r="D36" s="19"/>
    </row>
    <row r="37" spans="1:9" ht="18" customHeight="1">
      <c r="E37" s="60" t="s">
        <v>22</v>
      </c>
      <c r="F37" s="60"/>
      <c r="G37" s="60"/>
      <c r="H37" s="60"/>
      <c r="I37" s="60"/>
    </row>
    <row r="38" spans="1:9" ht="18" customHeight="1">
      <c r="A38" s="44" t="s">
        <v>7</v>
      </c>
      <c r="B38" s="44"/>
      <c r="C38" s="44"/>
      <c r="D38" s="44" t="s">
        <v>6</v>
      </c>
      <c r="E38" s="44"/>
      <c r="F38" s="44"/>
      <c r="G38" s="44"/>
      <c r="H38" s="44" t="s">
        <v>20</v>
      </c>
      <c r="I38" s="44"/>
    </row>
    <row r="39" spans="1:9" ht="18" customHeight="1"/>
    <row r="40" spans="1:9" ht="18" customHeight="1"/>
    <row r="41" spans="1:9" ht="18" customHeight="1"/>
    <row r="42" spans="1:9" ht="18" customHeight="1"/>
    <row r="43" spans="1:9" ht="18" customHeight="1">
      <c r="A43" s="1">
        <v>1</v>
      </c>
    </row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conditionalFormatting sqref="F12:F26">
    <cfRule type="cellIs" dxfId="51" priority="3" stopIfTrue="1" operator="equal">
      <formula>"SVG"</formula>
    </cfRule>
    <cfRule type="cellIs" dxfId="50" priority="4" stopIfTrue="1" operator="equal">
      <formula>"SVXS"</formula>
    </cfRule>
  </conditionalFormatting>
  <conditionalFormatting sqref="H12:H26">
    <cfRule type="cellIs" dxfId="49" priority="1" stopIfTrue="1" operator="equal">
      <formula>"SVG"</formula>
    </cfRule>
    <cfRule type="cellIs" dxfId="48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2"/>
  </sheetPr>
  <dimension ref="A1:T94"/>
  <sheetViews>
    <sheetView tabSelected="1" view="pageBreakPreview" topLeftCell="A53" workbookViewId="0">
      <selection activeCell="H67" sqref="H67"/>
    </sheetView>
  </sheetViews>
  <sheetFormatPr defaultRowHeight="15"/>
  <cols>
    <col min="1" max="1" width="6.83203125" style="1" customWidth="1"/>
    <col min="2" max="2" width="11.83203125" style="1" customWidth="1"/>
    <col min="3" max="3" width="23.33203125" style="1" customWidth="1"/>
    <col min="4" max="4" width="8.83203125" style="1" customWidth="1"/>
    <col min="5" max="5" width="9.6640625" style="1" customWidth="1"/>
    <col min="6" max="6" width="13" style="1" customWidth="1"/>
    <col min="7" max="8" width="9.6640625" style="1" customWidth="1"/>
    <col min="9" max="9" width="13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0" t="s">
        <v>273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73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>
      <c r="A12" s="43">
        <v>1</v>
      </c>
      <c r="B12" s="40" t="s">
        <v>274</v>
      </c>
      <c r="C12" s="41" t="s">
        <v>275</v>
      </c>
      <c r="D12" s="42" t="s">
        <v>113</v>
      </c>
      <c r="E12" s="14">
        <v>75</v>
      </c>
      <c r="F12" s="74" t="s">
        <v>541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276</v>
      </c>
      <c r="C13" s="41" t="s">
        <v>277</v>
      </c>
      <c r="D13" s="42" t="s">
        <v>113</v>
      </c>
      <c r="E13" s="14">
        <v>68</v>
      </c>
      <c r="F13" s="75" t="s">
        <v>542</v>
      </c>
      <c r="G13" s="14"/>
      <c r="H13" s="29" t="str">
        <f t="shared" ref="H13:H52" si="0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278</v>
      </c>
      <c r="C14" s="41" t="s">
        <v>43</v>
      </c>
      <c r="D14" s="42" t="s">
        <v>27</v>
      </c>
      <c r="E14" s="14">
        <v>56</v>
      </c>
      <c r="F14" s="75" t="s">
        <v>542</v>
      </c>
      <c r="G14" s="14"/>
      <c r="H14" s="29" t="str">
        <f t="shared" si="0"/>
        <v>Không XL</v>
      </c>
      <c r="I14" s="15"/>
    </row>
    <row r="15" spans="1:20" s="12" customFormat="1" ht="20.100000000000001" customHeight="1">
      <c r="A15" s="43">
        <v>4</v>
      </c>
      <c r="B15" s="40" t="s">
        <v>279</v>
      </c>
      <c r="C15" s="41" t="s">
        <v>280</v>
      </c>
      <c r="D15" s="42" t="s">
        <v>281</v>
      </c>
      <c r="E15" s="14">
        <v>98</v>
      </c>
      <c r="F15" s="74" t="s">
        <v>543</v>
      </c>
      <c r="G15" s="14"/>
      <c r="H15" s="29" t="str">
        <f t="shared" si="0"/>
        <v>Không XL</v>
      </c>
      <c r="I15" s="15"/>
    </row>
    <row r="16" spans="1:20" s="12" customFormat="1" ht="20.100000000000001" customHeight="1">
      <c r="A16" s="43">
        <v>5</v>
      </c>
      <c r="B16" s="40" t="s">
        <v>282</v>
      </c>
      <c r="C16" s="41" t="s">
        <v>283</v>
      </c>
      <c r="D16" s="42" t="s">
        <v>29</v>
      </c>
      <c r="E16" s="14">
        <v>74</v>
      </c>
      <c r="F16" s="74" t="s">
        <v>541</v>
      </c>
      <c r="G16" s="14"/>
      <c r="H16" s="29" t="str">
        <f t="shared" si="0"/>
        <v>Không XL</v>
      </c>
      <c r="I16" s="15"/>
    </row>
    <row r="17" spans="1:9" s="12" customFormat="1" ht="20.100000000000001" customHeight="1">
      <c r="A17" s="43">
        <v>6</v>
      </c>
      <c r="B17" s="40" t="s">
        <v>284</v>
      </c>
      <c r="C17" s="41" t="s">
        <v>85</v>
      </c>
      <c r="D17" s="42" t="s">
        <v>285</v>
      </c>
      <c r="E17" s="14">
        <v>73</v>
      </c>
      <c r="F17" s="74" t="s">
        <v>541</v>
      </c>
      <c r="G17" s="14"/>
      <c r="H17" s="29" t="str">
        <f t="shared" si="0"/>
        <v>Không XL</v>
      </c>
      <c r="I17" s="15"/>
    </row>
    <row r="18" spans="1:9" s="12" customFormat="1" ht="20.100000000000001" customHeight="1">
      <c r="A18" s="43">
        <v>7</v>
      </c>
      <c r="B18" s="40" t="s">
        <v>286</v>
      </c>
      <c r="C18" s="41" t="s">
        <v>287</v>
      </c>
      <c r="D18" s="42" t="s">
        <v>285</v>
      </c>
      <c r="E18" s="14">
        <v>69</v>
      </c>
      <c r="F18" s="75" t="s">
        <v>542</v>
      </c>
      <c r="G18" s="14"/>
      <c r="H18" s="29" t="str">
        <f t="shared" si="0"/>
        <v>Không XL</v>
      </c>
      <c r="I18" s="28"/>
    </row>
    <row r="19" spans="1:9" s="12" customFormat="1" ht="20.100000000000001" customHeight="1">
      <c r="A19" s="43">
        <v>8</v>
      </c>
      <c r="B19" s="40" t="s">
        <v>288</v>
      </c>
      <c r="C19" s="41" t="s">
        <v>289</v>
      </c>
      <c r="D19" s="42" t="s">
        <v>35</v>
      </c>
      <c r="E19" s="14">
        <v>74</v>
      </c>
      <c r="F19" s="74" t="s">
        <v>541</v>
      </c>
      <c r="G19" s="14"/>
      <c r="H19" s="29" t="str">
        <f t="shared" si="0"/>
        <v>Không XL</v>
      </c>
      <c r="I19" s="15"/>
    </row>
    <row r="20" spans="1:9" s="12" customFormat="1" ht="20.100000000000001" customHeight="1">
      <c r="A20" s="43">
        <v>9</v>
      </c>
      <c r="B20" s="40" t="s">
        <v>290</v>
      </c>
      <c r="C20" s="41" t="s">
        <v>291</v>
      </c>
      <c r="D20" s="42" t="s">
        <v>292</v>
      </c>
      <c r="E20" s="14"/>
      <c r="F20" s="29" t="str">
        <f t="shared" ref="F13:F52" si="1">IF(AND(E20&gt;=90),"XS",IF(AND(E20&gt;=80),"Tốt",IF(AND(E20&gt;=70),"Khá",IF(AND(E20&gt;=60),"TB",IF(AND(E20&gt;=50),"TB",IF(AND(E20&gt;=30),"Yếu",IF(AND(E20&gt;=0),"Không XL"," ")))))))</f>
        <v>Không XL</v>
      </c>
      <c r="G20" s="14"/>
      <c r="H20" s="29" t="str">
        <f t="shared" si="0"/>
        <v>Không XL</v>
      </c>
      <c r="I20" s="15" t="s">
        <v>540</v>
      </c>
    </row>
    <row r="21" spans="1:9" s="12" customFormat="1" ht="20.100000000000001" customHeight="1">
      <c r="A21" s="43">
        <v>10</v>
      </c>
      <c r="B21" s="40" t="s">
        <v>293</v>
      </c>
      <c r="C21" s="41" t="s">
        <v>294</v>
      </c>
      <c r="D21" s="42" t="s">
        <v>37</v>
      </c>
      <c r="E21" s="14">
        <v>64</v>
      </c>
      <c r="F21" s="75" t="s">
        <v>542</v>
      </c>
      <c r="G21" s="14"/>
      <c r="H21" s="29" t="str">
        <f t="shared" si="0"/>
        <v>Không XL</v>
      </c>
      <c r="I21" s="15"/>
    </row>
    <row r="22" spans="1:9" s="12" customFormat="1" ht="20.100000000000001" customHeight="1">
      <c r="A22" s="43">
        <v>11</v>
      </c>
      <c r="B22" s="40" t="s">
        <v>295</v>
      </c>
      <c r="C22" s="41" t="s">
        <v>80</v>
      </c>
      <c r="D22" s="42" t="s">
        <v>37</v>
      </c>
      <c r="E22" s="14">
        <v>82</v>
      </c>
      <c r="F22" s="74" t="s">
        <v>544</v>
      </c>
      <c r="G22" s="14"/>
      <c r="H22" s="29" t="str">
        <f t="shared" si="0"/>
        <v>Không XL</v>
      </c>
      <c r="I22" s="15"/>
    </row>
    <row r="23" spans="1:9" s="12" customFormat="1" ht="20.100000000000001" customHeight="1">
      <c r="A23" s="43">
        <v>12</v>
      </c>
      <c r="B23" s="40" t="s">
        <v>296</v>
      </c>
      <c r="C23" s="41" t="s">
        <v>66</v>
      </c>
      <c r="D23" s="42" t="s">
        <v>37</v>
      </c>
      <c r="E23" s="14">
        <v>67</v>
      </c>
      <c r="F23" s="75" t="s">
        <v>542</v>
      </c>
      <c r="G23" s="14"/>
      <c r="H23" s="29" t="str">
        <f t="shared" si="0"/>
        <v>Không XL</v>
      </c>
      <c r="I23" s="28"/>
    </row>
    <row r="24" spans="1:9" s="12" customFormat="1" ht="20.100000000000001" customHeight="1">
      <c r="A24" s="43">
        <v>13</v>
      </c>
      <c r="B24" s="40" t="s">
        <v>297</v>
      </c>
      <c r="C24" s="41" t="s">
        <v>98</v>
      </c>
      <c r="D24" s="42" t="s">
        <v>42</v>
      </c>
      <c r="E24" s="14">
        <v>79</v>
      </c>
      <c r="F24" s="74" t="s">
        <v>541</v>
      </c>
      <c r="G24" s="14"/>
      <c r="H24" s="29" t="str">
        <f t="shared" si="0"/>
        <v>Không XL</v>
      </c>
      <c r="I24" s="15"/>
    </row>
    <row r="25" spans="1:9" s="12" customFormat="1" ht="20.100000000000001" customHeight="1">
      <c r="A25" s="43">
        <v>14</v>
      </c>
      <c r="B25" s="40" t="s">
        <v>298</v>
      </c>
      <c r="C25" s="41" t="s">
        <v>119</v>
      </c>
      <c r="D25" s="42" t="s">
        <v>106</v>
      </c>
      <c r="E25" s="14">
        <v>75</v>
      </c>
      <c r="F25" s="74" t="s">
        <v>541</v>
      </c>
      <c r="G25" s="14"/>
      <c r="H25" s="29" t="str">
        <f t="shared" si="0"/>
        <v>Không XL</v>
      </c>
      <c r="I25" s="28"/>
    </row>
    <row r="26" spans="1:9" s="12" customFormat="1" ht="20.100000000000001" customHeight="1">
      <c r="A26" s="43">
        <v>15</v>
      </c>
      <c r="B26" s="40" t="s">
        <v>299</v>
      </c>
      <c r="C26" s="41" t="s">
        <v>300</v>
      </c>
      <c r="D26" s="42" t="s">
        <v>45</v>
      </c>
      <c r="E26" s="14"/>
      <c r="F26" s="29" t="str">
        <f t="shared" si="1"/>
        <v>Không XL</v>
      </c>
      <c r="G26" s="14"/>
      <c r="H26" s="29" t="str">
        <f t="shared" si="0"/>
        <v>Không XL</v>
      </c>
      <c r="I26" s="15" t="s">
        <v>540</v>
      </c>
    </row>
    <row r="27" spans="1:9" s="12" customFormat="1" ht="20.100000000000001" customHeight="1">
      <c r="A27" s="43">
        <v>16</v>
      </c>
      <c r="B27" s="40" t="s">
        <v>301</v>
      </c>
      <c r="C27" s="41" t="s">
        <v>302</v>
      </c>
      <c r="D27" s="42" t="s">
        <v>45</v>
      </c>
      <c r="E27" s="14">
        <v>67</v>
      </c>
      <c r="F27" s="75" t="s">
        <v>542</v>
      </c>
      <c r="G27" s="14"/>
      <c r="H27" s="29" t="str">
        <f t="shared" si="0"/>
        <v>Không XL</v>
      </c>
      <c r="I27" s="15"/>
    </row>
    <row r="28" spans="1:9" s="12" customFormat="1" ht="20.100000000000001" customHeight="1">
      <c r="A28" s="43">
        <v>17</v>
      </c>
      <c r="B28" s="40" t="s">
        <v>303</v>
      </c>
      <c r="C28" s="41" t="s">
        <v>304</v>
      </c>
      <c r="D28" s="42" t="s">
        <v>45</v>
      </c>
      <c r="E28" s="14">
        <v>68</v>
      </c>
      <c r="F28" s="75" t="s">
        <v>542</v>
      </c>
      <c r="G28" s="14"/>
      <c r="H28" s="29" t="str">
        <f t="shared" si="0"/>
        <v>Không XL</v>
      </c>
      <c r="I28" s="28"/>
    </row>
    <row r="29" spans="1:9" s="12" customFormat="1" ht="20.100000000000001" customHeight="1">
      <c r="A29" s="43">
        <v>18</v>
      </c>
      <c r="B29" s="40" t="s">
        <v>305</v>
      </c>
      <c r="C29" s="41" t="s">
        <v>306</v>
      </c>
      <c r="D29" s="42" t="s">
        <v>51</v>
      </c>
      <c r="E29" s="14">
        <v>75</v>
      </c>
      <c r="F29" s="74" t="s">
        <v>541</v>
      </c>
      <c r="G29" s="14"/>
      <c r="H29" s="29" t="str">
        <f t="shared" si="0"/>
        <v>Không XL</v>
      </c>
      <c r="I29" s="28"/>
    </row>
    <row r="30" spans="1:9" s="12" customFormat="1" ht="20.100000000000001" customHeight="1">
      <c r="A30" s="43">
        <v>19</v>
      </c>
      <c r="B30" s="40" t="s">
        <v>307</v>
      </c>
      <c r="C30" s="41" t="s">
        <v>43</v>
      </c>
      <c r="D30" s="42" t="s">
        <v>51</v>
      </c>
      <c r="E30" s="14">
        <v>69</v>
      </c>
      <c r="F30" s="75" t="s">
        <v>542</v>
      </c>
      <c r="G30" s="14"/>
      <c r="H30" s="29" t="str">
        <f t="shared" si="0"/>
        <v>Không XL</v>
      </c>
      <c r="I30" s="15"/>
    </row>
    <row r="31" spans="1:9" s="12" customFormat="1" ht="20.100000000000001" customHeight="1">
      <c r="A31" s="43">
        <v>20</v>
      </c>
      <c r="B31" s="40" t="s">
        <v>308</v>
      </c>
      <c r="C31" s="41" t="s">
        <v>98</v>
      </c>
      <c r="D31" s="42" t="s">
        <v>78</v>
      </c>
      <c r="E31" s="14">
        <v>52</v>
      </c>
      <c r="F31" s="75" t="s">
        <v>542</v>
      </c>
      <c r="G31" s="14"/>
      <c r="H31" s="29" t="str">
        <f t="shared" si="0"/>
        <v>Không XL</v>
      </c>
      <c r="I31" s="15"/>
    </row>
    <row r="32" spans="1:9" s="12" customFormat="1" ht="20.100000000000001" customHeight="1">
      <c r="A32" s="43">
        <v>21</v>
      </c>
      <c r="B32" s="40" t="s">
        <v>309</v>
      </c>
      <c r="C32" s="41" t="s">
        <v>310</v>
      </c>
      <c r="D32" s="42" t="s">
        <v>52</v>
      </c>
      <c r="E32" s="14">
        <v>71.5</v>
      </c>
      <c r="F32" s="74" t="s">
        <v>541</v>
      </c>
      <c r="G32" s="14"/>
      <c r="H32" s="29" t="str">
        <f t="shared" si="0"/>
        <v>Không XL</v>
      </c>
      <c r="I32" s="15"/>
    </row>
    <row r="33" spans="1:9" s="12" customFormat="1" ht="20.100000000000001" customHeight="1">
      <c r="A33" s="43">
        <v>22</v>
      </c>
      <c r="B33" s="40" t="s">
        <v>311</v>
      </c>
      <c r="C33" s="41" t="s">
        <v>312</v>
      </c>
      <c r="D33" s="42" t="s">
        <v>53</v>
      </c>
      <c r="E33" s="14">
        <v>75</v>
      </c>
      <c r="F33" s="74" t="s">
        <v>541</v>
      </c>
      <c r="G33" s="14"/>
      <c r="H33" s="29" t="str">
        <f t="shared" si="0"/>
        <v>Không XL</v>
      </c>
      <c r="I33" s="15"/>
    </row>
    <row r="34" spans="1:9" s="12" customFormat="1" ht="20.100000000000001" customHeight="1">
      <c r="A34" s="43">
        <v>23</v>
      </c>
      <c r="B34" s="40" t="s">
        <v>313</v>
      </c>
      <c r="C34" s="41" t="s">
        <v>314</v>
      </c>
      <c r="D34" s="42" t="s">
        <v>54</v>
      </c>
      <c r="E34" s="14">
        <v>58</v>
      </c>
      <c r="F34" s="75" t="s">
        <v>542</v>
      </c>
      <c r="G34" s="14"/>
      <c r="H34" s="29" t="str">
        <f t="shared" si="0"/>
        <v>Không XL</v>
      </c>
      <c r="I34" s="15"/>
    </row>
    <row r="35" spans="1:9" s="12" customFormat="1" ht="20.100000000000001" customHeight="1">
      <c r="A35" s="43">
        <v>24</v>
      </c>
      <c r="B35" s="40" t="s">
        <v>315</v>
      </c>
      <c r="C35" s="41" t="s">
        <v>316</v>
      </c>
      <c r="D35" s="42" t="s">
        <v>54</v>
      </c>
      <c r="E35" s="14"/>
      <c r="F35" s="29" t="str">
        <f t="shared" si="1"/>
        <v>Không XL</v>
      </c>
      <c r="G35" s="14"/>
      <c r="H35" s="29" t="str">
        <f t="shared" si="0"/>
        <v>Không XL</v>
      </c>
      <c r="I35" s="15" t="s">
        <v>540</v>
      </c>
    </row>
    <row r="36" spans="1:9" s="12" customFormat="1" ht="20.100000000000001" customHeight="1">
      <c r="A36" s="43">
        <v>25</v>
      </c>
      <c r="B36" s="40" t="s">
        <v>317</v>
      </c>
      <c r="C36" s="41" t="s">
        <v>318</v>
      </c>
      <c r="D36" s="42" t="s">
        <v>54</v>
      </c>
      <c r="E36" s="14">
        <v>92</v>
      </c>
      <c r="F36" s="74" t="s">
        <v>543</v>
      </c>
      <c r="G36" s="14"/>
      <c r="H36" s="29" t="str">
        <f t="shared" si="0"/>
        <v>Không XL</v>
      </c>
      <c r="I36" s="15"/>
    </row>
    <row r="37" spans="1:9" s="12" customFormat="1" ht="20.100000000000001" customHeight="1">
      <c r="A37" s="43">
        <v>26</v>
      </c>
      <c r="B37" s="40" t="s">
        <v>319</v>
      </c>
      <c r="C37" s="41" t="s">
        <v>320</v>
      </c>
      <c r="D37" s="42" t="s">
        <v>94</v>
      </c>
      <c r="E37" s="14">
        <v>92</v>
      </c>
      <c r="F37" s="74" t="s">
        <v>543</v>
      </c>
      <c r="G37" s="14"/>
      <c r="H37" s="29" t="str">
        <f t="shared" si="0"/>
        <v>Không XL</v>
      </c>
      <c r="I37" s="15"/>
    </row>
    <row r="38" spans="1:9" s="12" customFormat="1" ht="20.100000000000001" customHeight="1">
      <c r="A38" s="43">
        <v>27</v>
      </c>
      <c r="B38" s="40" t="s">
        <v>321</v>
      </c>
      <c r="C38" s="41" t="s">
        <v>322</v>
      </c>
      <c r="D38" s="42" t="s">
        <v>323</v>
      </c>
      <c r="E38" s="14">
        <v>99</v>
      </c>
      <c r="F38" s="74" t="s">
        <v>543</v>
      </c>
      <c r="G38" s="14"/>
      <c r="H38" s="29" t="str">
        <f t="shared" si="0"/>
        <v>Không XL</v>
      </c>
      <c r="I38" s="15"/>
    </row>
    <row r="39" spans="1:9" s="12" customFormat="1" ht="20.100000000000001" customHeight="1">
      <c r="A39" s="43">
        <v>28</v>
      </c>
      <c r="B39" s="40" t="s">
        <v>324</v>
      </c>
      <c r="C39" s="41" t="s">
        <v>325</v>
      </c>
      <c r="D39" s="42" t="s">
        <v>326</v>
      </c>
      <c r="E39" s="14">
        <v>69.5</v>
      </c>
      <c r="F39" s="75" t="s">
        <v>542</v>
      </c>
      <c r="G39" s="14"/>
      <c r="H39" s="29" t="str">
        <f t="shared" si="0"/>
        <v>Không XL</v>
      </c>
      <c r="I39" s="28"/>
    </row>
    <row r="40" spans="1:9" s="12" customFormat="1" ht="20.100000000000001" customHeight="1">
      <c r="A40" s="43">
        <v>29</v>
      </c>
      <c r="B40" s="40" t="s">
        <v>327</v>
      </c>
      <c r="C40" s="41" t="s">
        <v>328</v>
      </c>
      <c r="D40" s="42" t="s">
        <v>57</v>
      </c>
      <c r="E40" s="14">
        <v>75</v>
      </c>
      <c r="F40" s="74" t="s">
        <v>541</v>
      </c>
      <c r="G40" s="14"/>
      <c r="H40" s="29" t="str">
        <f t="shared" si="0"/>
        <v>Không XL</v>
      </c>
      <c r="I40" s="15"/>
    </row>
    <row r="41" spans="1:9" s="12" customFormat="1" ht="20.100000000000001" customHeight="1">
      <c r="A41" s="43">
        <v>30</v>
      </c>
      <c r="B41" s="40" t="s">
        <v>329</v>
      </c>
      <c r="C41" s="41" t="s">
        <v>330</v>
      </c>
      <c r="D41" s="42" t="s">
        <v>60</v>
      </c>
      <c r="E41" s="14">
        <v>95</v>
      </c>
      <c r="F41" s="74" t="s">
        <v>543</v>
      </c>
      <c r="G41" s="14"/>
      <c r="H41" s="29" t="str">
        <f t="shared" si="0"/>
        <v>Không XL</v>
      </c>
      <c r="I41" s="15"/>
    </row>
    <row r="42" spans="1:9" s="12" customFormat="1" ht="20.100000000000001" customHeight="1">
      <c r="A42" s="43">
        <v>31</v>
      </c>
      <c r="B42" s="40" t="s">
        <v>331</v>
      </c>
      <c r="C42" s="41" t="s">
        <v>332</v>
      </c>
      <c r="D42" s="42" t="s">
        <v>175</v>
      </c>
      <c r="E42" s="14"/>
      <c r="F42" s="29" t="str">
        <f t="shared" si="1"/>
        <v>Không XL</v>
      </c>
      <c r="G42" s="14"/>
      <c r="H42" s="29" t="str">
        <f t="shared" si="0"/>
        <v>Không XL</v>
      </c>
      <c r="I42" s="15" t="s">
        <v>540</v>
      </c>
    </row>
    <row r="43" spans="1:9" s="12" customFormat="1" ht="20.100000000000001" customHeight="1">
      <c r="A43" s="43">
        <v>32</v>
      </c>
      <c r="B43" s="40" t="s">
        <v>333</v>
      </c>
      <c r="C43" s="41" t="s">
        <v>40</v>
      </c>
      <c r="D43" s="42" t="s">
        <v>175</v>
      </c>
      <c r="E43" s="14">
        <v>53</v>
      </c>
      <c r="F43" s="75" t="s">
        <v>542</v>
      </c>
      <c r="G43" s="14"/>
      <c r="H43" s="29" t="str">
        <f t="shared" si="0"/>
        <v>Không XL</v>
      </c>
      <c r="I43" s="15"/>
    </row>
    <row r="44" spans="1:9" s="12" customFormat="1" ht="20.100000000000001" customHeight="1">
      <c r="A44" s="43">
        <v>33</v>
      </c>
      <c r="B44" s="40" t="s">
        <v>334</v>
      </c>
      <c r="C44" s="41" t="s">
        <v>43</v>
      </c>
      <c r="D44" s="42" t="s">
        <v>175</v>
      </c>
      <c r="E44" s="14">
        <v>86</v>
      </c>
      <c r="F44" s="74" t="s">
        <v>544</v>
      </c>
      <c r="G44" s="14"/>
      <c r="H44" s="29" t="str">
        <f t="shared" si="0"/>
        <v>Không XL</v>
      </c>
      <c r="I44" s="28"/>
    </row>
    <row r="45" spans="1:9" s="12" customFormat="1" ht="20.100000000000001" customHeight="1">
      <c r="A45" s="43">
        <v>34</v>
      </c>
      <c r="B45" s="40" t="s">
        <v>335</v>
      </c>
      <c r="C45" s="41" t="s">
        <v>336</v>
      </c>
      <c r="D45" s="42" t="s">
        <v>64</v>
      </c>
      <c r="E45" s="14">
        <v>63</v>
      </c>
      <c r="F45" s="75" t="s">
        <v>542</v>
      </c>
      <c r="G45" s="14"/>
      <c r="H45" s="29" t="str">
        <f t="shared" si="0"/>
        <v>Không XL</v>
      </c>
      <c r="I45" s="15"/>
    </row>
    <row r="46" spans="1:9" s="12" customFormat="1" ht="20.100000000000001" customHeight="1">
      <c r="A46" s="43">
        <v>35</v>
      </c>
      <c r="B46" s="40" t="s">
        <v>337</v>
      </c>
      <c r="C46" s="41" t="s">
        <v>50</v>
      </c>
      <c r="D46" s="42" t="s">
        <v>338</v>
      </c>
      <c r="E46" s="14">
        <v>93</v>
      </c>
      <c r="F46" s="74" t="s">
        <v>543</v>
      </c>
      <c r="G46" s="14"/>
      <c r="H46" s="29" t="str">
        <f t="shared" si="0"/>
        <v>Không XL</v>
      </c>
      <c r="I46" s="28"/>
    </row>
    <row r="47" spans="1:9" s="12" customFormat="1" ht="20.100000000000001" customHeight="1">
      <c r="A47" s="43">
        <v>36</v>
      </c>
      <c r="B47" s="40" t="s">
        <v>339</v>
      </c>
      <c r="C47" s="41" t="s">
        <v>340</v>
      </c>
      <c r="D47" s="42" t="s">
        <v>341</v>
      </c>
      <c r="E47" s="14">
        <v>55</v>
      </c>
      <c r="F47" s="75" t="s">
        <v>542</v>
      </c>
      <c r="G47" s="14"/>
      <c r="H47" s="29" t="str">
        <f t="shared" si="0"/>
        <v>Không XL</v>
      </c>
      <c r="I47" s="15"/>
    </row>
    <row r="48" spans="1:9" s="12" customFormat="1" ht="20.100000000000001" customHeight="1">
      <c r="A48" s="43">
        <v>37</v>
      </c>
      <c r="B48" s="40" t="s">
        <v>342</v>
      </c>
      <c r="C48" s="41" t="s">
        <v>343</v>
      </c>
      <c r="D48" s="42" t="s">
        <v>83</v>
      </c>
      <c r="E48" s="14">
        <v>100</v>
      </c>
      <c r="F48" s="74" t="s">
        <v>543</v>
      </c>
      <c r="G48" s="14"/>
      <c r="H48" s="29" t="str">
        <f t="shared" si="0"/>
        <v>Không XL</v>
      </c>
      <c r="I48" s="15"/>
    </row>
    <row r="49" spans="1:9" s="12" customFormat="1" ht="20.100000000000001" customHeight="1">
      <c r="A49" s="43">
        <v>38</v>
      </c>
      <c r="B49" s="40" t="s">
        <v>344</v>
      </c>
      <c r="C49" s="41" t="s">
        <v>59</v>
      </c>
      <c r="D49" s="42" t="s">
        <v>345</v>
      </c>
      <c r="E49" s="14"/>
      <c r="F49" s="29" t="str">
        <f t="shared" si="1"/>
        <v>Không XL</v>
      </c>
      <c r="G49" s="14"/>
      <c r="H49" s="29" t="str">
        <f t="shared" si="0"/>
        <v>Không XL</v>
      </c>
      <c r="I49" s="15" t="s">
        <v>540</v>
      </c>
    </row>
    <row r="50" spans="1:9" s="12" customFormat="1" ht="20.100000000000001" customHeight="1">
      <c r="A50" s="43">
        <v>39</v>
      </c>
      <c r="B50" s="40" t="s">
        <v>346</v>
      </c>
      <c r="C50" s="41" t="s">
        <v>347</v>
      </c>
      <c r="D50" s="42" t="s">
        <v>84</v>
      </c>
      <c r="E50" s="14">
        <v>78</v>
      </c>
      <c r="F50" s="74" t="s">
        <v>541</v>
      </c>
      <c r="G50" s="14"/>
      <c r="H50" s="29" t="str">
        <f t="shared" si="0"/>
        <v>Không XL</v>
      </c>
      <c r="I50" s="28"/>
    </row>
    <row r="51" spans="1:9" s="12" customFormat="1" ht="20.100000000000001" customHeight="1">
      <c r="A51" s="43">
        <v>40</v>
      </c>
      <c r="B51" s="40" t="s">
        <v>348</v>
      </c>
      <c r="C51" s="41" t="s">
        <v>349</v>
      </c>
      <c r="D51" s="42" t="s">
        <v>70</v>
      </c>
      <c r="E51" s="14">
        <v>77</v>
      </c>
      <c r="F51" s="74" t="s">
        <v>541</v>
      </c>
      <c r="G51" s="14"/>
      <c r="H51" s="29" t="str">
        <f t="shared" si="0"/>
        <v>Không XL</v>
      </c>
      <c r="I51" s="15"/>
    </row>
    <row r="52" spans="1:9" s="12" customFormat="1" ht="20.100000000000001" customHeight="1">
      <c r="A52" s="43">
        <v>41</v>
      </c>
      <c r="B52" s="40" t="s">
        <v>350</v>
      </c>
      <c r="C52" s="41" t="s">
        <v>351</v>
      </c>
      <c r="D52" s="42" t="s">
        <v>352</v>
      </c>
      <c r="E52" s="14">
        <v>59</v>
      </c>
      <c r="F52" s="75" t="s">
        <v>542</v>
      </c>
      <c r="G52" s="14"/>
      <c r="H52" s="29" t="str">
        <f t="shared" si="0"/>
        <v>Không XL</v>
      </c>
      <c r="I52" s="15"/>
    </row>
    <row r="53" spans="1:9" ht="24.95" customHeight="1">
      <c r="A53" s="22"/>
      <c r="B53" s="22"/>
      <c r="C53" s="68" t="s">
        <v>11</v>
      </c>
      <c r="D53" s="68"/>
      <c r="E53" s="68"/>
      <c r="F53" s="68"/>
      <c r="G53" s="68"/>
      <c r="H53" s="68"/>
      <c r="I53" s="68"/>
    </row>
    <row r="54" spans="1:9" ht="24.95" customHeight="1">
      <c r="C54" s="69" t="s">
        <v>12</v>
      </c>
      <c r="D54" s="25"/>
      <c r="E54" s="70" t="s">
        <v>6</v>
      </c>
      <c r="F54" s="71"/>
      <c r="G54" s="70" t="s">
        <v>7</v>
      </c>
      <c r="H54" s="71"/>
      <c r="I54" s="72" t="s">
        <v>8</v>
      </c>
    </row>
    <row r="55" spans="1:9" s="12" customFormat="1" ht="24.95" customHeight="1">
      <c r="C55" s="62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66"/>
    </row>
    <row r="56" spans="1:9" ht="24.95" customHeight="1">
      <c r="C56" s="23" t="s">
        <v>15</v>
      </c>
      <c r="D56" s="38"/>
      <c r="E56" s="76">
        <v>7</v>
      </c>
      <c r="F56" s="77" t="s">
        <v>546</v>
      </c>
      <c r="G56" s="30">
        <f>COUNTIF(H12:H52,"Xuất sắc")</f>
        <v>0</v>
      </c>
      <c r="H56" s="34">
        <f>G56*100/A52</f>
        <v>0</v>
      </c>
      <c r="I56" s="17"/>
    </row>
    <row r="57" spans="1:9" ht="24.95" customHeight="1">
      <c r="C57" s="23" t="s">
        <v>16</v>
      </c>
      <c r="D57" s="38"/>
      <c r="E57" s="76">
        <v>2</v>
      </c>
      <c r="F57" s="78" t="s">
        <v>545</v>
      </c>
      <c r="G57" s="30">
        <f>COUNTIF(H12:H52,"Tốt")</f>
        <v>0</v>
      </c>
      <c r="H57" s="35">
        <f>G57*100/A52</f>
        <v>0</v>
      </c>
      <c r="I57" s="17"/>
    </row>
    <row r="58" spans="1:9" ht="24.95" customHeight="1">
      <c r="C58" s="23" t="s">
        <v>17</v>
      </c>
      <c r="D58" s="38"/>
      <c r="E58" s="76">
        <v>12</v>
      </c>
      <c r="F58" s="78" t="s">
        <v>547</v>
      </c>
      <c r="G58" s="30">
        <f>COUNTIF(H12:H52,"Khá")</f>
        <v>0</v>
      </c>
      <c r="H58" s="35">
        <f>G58*100/A52</f>
        <v>0</v>
      </c>
      <c r="I58" s="17"/>
    </row>
    <row r="59" spans="1:9" ht="24.95" customHeight="1">
      <c r="C59" s="23" t="s">
        <v>18</v>
      </c>
      <c r="D59" s="38"/>
      <c r="E59" s="76">
        <v>15</v>
      </c>
      <c r="F59" s="78" t="s">
        <v>548</v>
      </c>
      <c r="G59" s="30">
        <f>COUNTIF(H12:H52,"TB")</f>
        <v>0</v>
      </c>
      <c r="H59" s="35">
        <f>G59*100/A52</f>
        <v>0</v>
      </c>
      <c r="I59" s="17"/>
    </row>
    <row r="60" spans="1:9" ht="24.95" customHeight="1">
      <c r="C60" s="23" t="s">
        <v>19</v>
      </c>
      <c r="D60" s="38"/>
      <c r="E60" s="30">
        <f>COUNTIF(F12:F52,"Yếu")</f>
        <v>0</v>
      </c>
      <c r="F60" s="34">
        <f>E60*100/A52</f>
        <v>0</v>
      </c>
      <c r="G60" s="30">
        <f>COUNTIF(H12:H52,"Yếu")</f>
        <v>0</v>
      </c>
      <c r="H60" s="34">
        <f>G60*100/A52</f>
        <v>0</v>
      </c>
      <c r="I60" s="17"/>
    </row>
    <row r="61" spans="1:9" ht="24.95" customHeight="1" thickBot="1">
      <c r="C61" s="24" t="s">
        <v>26</v>
      </c>
      <c r="D61" s="39"/>
      <c r="E61" s="79">
        <v>5</v>
      </c>
      <c r="F61" s="36">
        <f>E61*100/A52</f>
        <v>12.195121951219512</v>
      </c>
      <c r="G61" s="32">
        <f>COUNTIF(H12:H52,"Kém")</f>
        <v>0</v>
      </c>
      <c r="H61" s="36">
        <f>G61*100/A52</f>
        <v>0</v>
      </c>
      <c r="I61" s="18" t="s">
        <v>540</v>
      </c>
    </row>
    <row r="62" spans="1:9" ht="15" customHeight="1">
      <c r="C62" s="19"/>
      <c r="D62" s="19"/>
    </row>
    <row r="63" spans="1:9" ht="18" customHeight="1">
      <c r="E63" s="60" t="s">
        <v>22</v>
      </c>
      <c r="F63" s="60"/>
      <c r="G63" s="60"/>
      <c r="H63" s="60"/>
      <c r="I63" s="60"/>
    </row>
    <row r="64" spans="1:9" ht="18" customHeight="1">
      <c r="A64" s="44" t="s">
        <v>7</v>
      </c>
      <c r="B64" s="44"/>
      <c r="C64" s="44"/>
      <c r="D64" s="44" t="s">
        <v>6</v>
      </c>
      <c r="E64" s="44"/>
      <c r="F64" s="44"/>
      <c r="G64" s="44"/>
      <c r="H64" s="44" t="s">
        <v>20</v>
      </c>
      <c r="I64" s="44"/>
    </row>
    <row r="65" spans="1:5" ht="18" customHeight="1"/>
    <row r="66" spans="1:5" ht="18" customHeight="1"/>
    <row r="67" spans="1:5" ht="18" customHeight="1">
      <c r="E67" s="1" t="s">
        <v>549</v>
      </c>
    </row>
    <row r="68" spans="1:5" ht="18" customHeight="1"/>
    <row r="69" spans="1:5" ht="18" customHeight="1"/>
    <row r="70" spans="1:5" ht="18" customHeight="1"/>
    <row r="71" spans="1:5" ht="18" customHeight="1"/>
    <row r="72" spans="1:5" ht="18" customHeight="1"/>
    <row r="73" spans="1:5" ht="18" customHeight="1"/>
    <row r="74" spans="1:5" ht="18" customHeight="1"/>
    <row r="75" spans="1:5" ht="18" customHeight="1"/>
    <row r="76" spans="1:5" ht="18" customHeight="1"/>
    <row r="77" spans="1:5" ht="18" customHeight="1">
      <c r="A77" s="1">
        <v>1</v>
      </c>
    </row>
    <row r="78" spans="1:5" ht="18" customHeight="1"/>
    <row r="79" spans="1:5" ht="18" customHeight="1"/>
    <row r="80" spans="1:5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</mergeCells>
  <conditionalFormatting sqref="H12:H52 F12 F44 F35:F38 F46 F15:F17 F19:F20 F24:F26 F29 F32:F33 F40:F42 F48:F51 F22">
    <cfRule type="cellIs" dxfId="37" priority="3" stopIfTrue="1" operator="equal">
      <formula>"SVG"</formula>
    </cfRule>
    <cfRule type="cellIs" dxfId="36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T96"/>
  <sheetViews>
    <sheetView view="pageBreakPreview" topLeftCell="A35" workbookViewId="0">
      <selection activeCell="H12" sqref="H12:H58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50" t="s">
        <v>353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>
      <c r="A12" s="43">
        <v>1</v>
      </c>
      <c r="B12" s="40" t="s">
        <v>354</v>
      </c>
      <c r="C12" s="41" t="s">
        <v>355</v>
      </c>
      <c r="D12" s="42" t="s">
        <v>73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356</v>
      </c>
      <c r="C13" s="41" t="s">
        <v>357</v>
      </c>
      <c r="D13" s="42" t="s">
        <v>113</v>
      </c>
      <c r="E13" s="14"/>
      <c r="F13" s="29" t="str">
        <f t="shared" ref="F13:F58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8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358</v>
      </c>
      <c r="C14" s="41" t="s">
        <v>359</v>
      </c>
      <c r="D14" s="42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00000000000001" customHeight="1">
      <c r="A15" s="43">
        <v>4</v>
      </c>
      <c r="B15" s="40" t="s">
        <v>360</v>
      </c>
      <c r="C15" s="41" t="s">
        <v>361</v>
      </c>
      <c r="D15" s="42" t="s">
        <v>362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363</v>
      </c>
      <c r="C16" s="41" t="s">
        <v>364</v>
      </c>
      <c r="D16" s="42" t="s">
        <v>365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366</v>
      </c>
      <c r="C17" s="41" t="s">
        <v>85</v>
      </c>
      <c r="D17" s="42" t="s">
        <v>29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367</v>
      </c>
      <c r="C18" s="41" t="s">
        <v>368</v>
      </c>
      <c r="D18" s="42" t="s">
        <v>369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00000000000001" customHeight="1">
      <c r="A19" s="43">
        <v>8</v>
      </c>
      <c r="B19" s="40" t="s">
        <v>370</v>
      </c>
      <c r="C19" s="41" t="s">
        <v>371</v>
      </c>
      <c r="D19" s="42" t="s">
        <v>33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372</v>
      </c>
      <c r="C20" s="41" t="s">
        <v>373</v>
      </c>
      <c r="D20" s="42" t="s">
        <v>33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00000000000001" customHeight="1">
      <c r="A21" s="43">
        <v>10</v>
      </c>
      <c r="B21" s="40" t="s">
        <v>374</v>
      </c>
      <c r="C21" s="41" t="s">
        <v>375</v>
      </c>
      <c r="D21" s="42" t="s">
        <v>376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00000000000001" customHeight="1">
      <c r="A22" s="43">
        <v>11</v>
      </c>
      <c r="B22" s="40" t="s">
        <v>377</v>
      </c>
      <c r="C22" s="41" t="s">
        <v>378</v>
      </c>
      <c r="D22" s="42" t="s">
        <v>74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00000000000001" customHeight="1">
      <c r="A23" s="43">
        <v>12</v>
      </c>
      <c r="B23" s="40" t="s">
        <v>379</v>
      </c>
      <c r="C23" s="41" t="s">
        <v>380</v>
      </c>
      <c r="D23" s="42" t="s">
        <v>292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00000000000001" customHeight="1">
      <c r="A24" s="43">
        <v>13</v>
      </c>
      <c r="B24" s="40" t="s">
        <v>381</v>
      </c>
      <c r="C24" s="41" t="s">
        <v>80</v>
      </c>
      <c r="D24" s="42" t="s">
        <v>292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382</v>
      </c>
      <c r="C25" s="41" t="s">
        <v>98</v>
      </c>
      <c r="D25" s="42" t="s">
        <v>383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00000000000001" customHeight="1">
      <c r="A26" s="43">
        <v>15</v>
      </c>
      <c r="B26" s="40" t="s">
        <v>384</v>
      </c>
      <c r="C26" s="41" t="s">
        <v>88</v>
      </c>
      <c r="D26" s="42" t="s">
        <v>105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385</v>
      </c>
      <c r="C27" s="41" t="s">
        <v>386</v>
      </c>
      <c r="D27" s="4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387</v>
      </c>
      <c r="C28" s="41" t="s">
        <v>388</v>
      </c>
      <c r="D28" s="42" t="s">
        <v>89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00000000000001" customHeight="1">
      <c r="A29" s="43">
        <v>18</v>
      </c>
      <c r="B29" s="40" t="s">
        <v>389</v>
      </c>
      <c r="C29" s="41" t="s">
        <v>173</v>
      </c>
      <c r="D29" s="42" t="s">
        <v>89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00000000000001" customHeight="1">
      <c r="A30" s="43">
        <v>19</v>
      </c>
      <c r="B30" s="40" t="s">
        <v>390</v>
      </c>
      <c r="C30" s="41" t="s">
        <v>28</v>
      </c>
      <c r="D30" s="42" t="s">
        <v>107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391</v>
      </c>
      <c r="C31" s="41" t="s">
        <v>392</v>
      </c>
      <c r="D31" s="42" t="s">
        <v>393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00000000000001" customHeight="1">
      <c r="A32" s="43">
        <v>21</v>
      </c>
      <c r="B32" s="40" t="s">
        <v>394</v>
      </c>
      <c r="C32" s="41" t="s">
        <v>395</v>
      </c>
      <c r="D32" s="42" t="s">
        <v>47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396</v>
      </c>
      <c r="C33" s="41" t="s">
        <v>397</v>
      </c>
      <c r="D33" s="42" t="s">
        <v>109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398</v>
      </c>
      <c r="C34" s="41" t="s">
        <v>98</v>
      </c>
      <c r="D34" s="42" t="s">
        <v>51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399</v>
      </c>
      <c r="C35" s="41" t="s">
        <v>34</v>
      </c>
      <c r="D35" s="42" t="s">
        <v>51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400</v>
      </c>
      <c r="C36" s="41" t="s">
        <v>34</v>
      </c>
      <c r="D36" s="42" t="s">
        <v>401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402</v>
      </c>
      <c r="C37" s="41" t="s">
        <v>403</v>
      </c>
      <c r="D37" s="42" t="s">
        <v>404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405</v>
      </c>
      <c r="C38" s="41" t="s">
        <v>406</v>
      </c>
      <c r="D38" s="42" t="s">
        <v>52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00000000000001" customHeight="1">
      <c r="A39" s="43">
        <v>28</v>
      </c>
      <c r="B39" s="40" t="s">
        <v>407</v>
      </c>
      <c r="C39" s="41" t="s">
        <v>101</v>
      </c>
      <c r="D39" s="42" t="s">
        <v>115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00000000000001" customHeight="1">
      <c r="A40" s="43">
        <v>29</v>
      </c>
      <c r="B40" s="40" t="s">
        <v>408</v>
      </c>
      <c r="C40" s="41" t="s">
        <v>409</v>
      </c>
      <c r="D40" s="42" t="s">
        <v>55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00000000000001" customHeight="1">
      <c r="A41" s="43">
        <v>30</v>
      </c>
      <c r="B41" s="40" t="s">
        <v>410</v>
      </c>
      <c r="C41" s="41" t="s">
        <v>411</v>
      </c>
      <c r="D41" s="42" t="s">
        <v>412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00000000000001" customHeight="1">
      <c r="A42" s="43">
        <v>31</v>
      </c>
      <c r="B42" s="40" t="s">
        <v>413</v>
      </c>
      <c r="C42" s="41" t="s">
        <v>46</v>
      </c>
      <c r="D42" s="42" t="s">
        <v>56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00000000000001" customHeight="1">
      <c r="A43" s="43">
        <v>32</v>
      </c>
      <c r="B43" s="40" t="s">
        <v>414</v>
      </c>
      <c r="C43" s="41" t="s">
        <v>415</v>
      </c>
      <c r="D43" s="42" t="s">
        <v>97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416</v>
      </c>
      <c r="C44" s="41" t="s">
        <v>417</v>
      </c>
      <c r="D44" s="42" t="s">
        <v>99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00000000000001" customHeight="1">
      <c r="A45" s="43">
        <v>34</v>
      </c>
      <c r="B45" s="40" t="s">
        <v>418</v>
      </c>
      <c r="C45" s="41" t="s">
        <v>275</v>
      </c>
      <c r="D45" s="42" t="s">
        <v>62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419</v>
      </c>
      <c r="C46" s="41" t="s">
        <v>420</v>
      </c>
      <c r="D46" s="42" t="s">
        <v>64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00000000000001" customHeight="1">
      <c r="A47" s="43">
        <v>36</v>
      </c>
      <c r="B47" s="40" t="s">
        <v>421</v>
      </c>
      <c r="C47" s="41" t="s">
        <v>422</v>
      </c>
      <c r="D47" s="42" t="s">
        <v>100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00000000000001" customHeight="1">
      <c r="A48" s="43">
        <v>37</v>
      </c>
      <c r="B48" s="40" t="s">
        <v>423</v>
      </c>
      <c r="C48" s="41" t="s">
        <v>424</v>
      </c>
      <c r="D48" s="42" t="s">
        <v>67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00000000000001" customHeight="1">
      <c r="A49" s="43">
        <v>38</v>
      </c>
      <c r="B49" s="40" t="s">
        <v>425</v>
      </c>
      <c r="C49" s="41" t="s">
        <v>92</v>
      </c>
      <c r="D49" s="42" t="s">
        <v>120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00000000000001" customHeight="1">
      <c r="A50" s="43">
        <v>39</v>
      </c>
      <c r="B50" s="40" t="s">
        <v>426</v>
      </c>
      <c r="C50" s="41" t="s">
        <v>427</v>
      </c>
      <c r="D50" s="42" t="s">
        <v>120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00000000000001" customHeight="1">
      <c r="A51" s="43">
        <v>40</v>
      </c>
      <c r="B51" s="40" t="s">
        <v>428</v>
      </c>
      <c r="C51" s="41" t="s">
        <v>429</v>
      </c>
      <c r="D51" s="42" t="s">
        <v>68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00000000000001" customHeight="1">
      <c r="A52" s="43">
        <v>41</v>
      </c>
      <c r="B52" s="40" t="s">
        <v>430</v>
      </c>
      <c r="C52" s="41" t="s">
        <v>431</v>
      </c>
      <c r="D52" s="42" t="s">
        <v>432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28"/>
    </row>
    <row r="53" spans="1:9" s="12" customFormat="1" ht="20.100000000000001" customHeight="1">
      <c r="A53" s="43">
        <v>42</v>
      </c>
      <c r="B53" s="40" t="s">
        <v>433</v>
      </c>
      <c r="C53" s="41" t="s">
        <v>434</v>
      </c>
      <c r="D53" s="42" t="s">
        <v>79</v>
      </c>
      <c r="E53" s="14"/>
      <c r="F53" s="29" t="str">
        <f t="shared" si="0"/>
        <v>Không XL</v>
      </c>
      <c r="G53" s="14"/>
      <c r="H53" s="29" t="str">
        <f t="shared" si="1"/>
        <v>Không XL</v>
      </c>
      <c r="I53" s="15"/>
    </row>
    <row r="54" spans="1:9" s="12" customFormat="1" ht="20.100000000000001" customHeight="1">
      <c r="A54" s="43">
        <v>43</v>
      </c>
      <c r="B54" s="40" t="s">
        <v>435</v>
      </c>
      <c r="C54" s="41" t="s">
        <v>85</v>
      </c>
      <c r="D54" s="42" t="s">
        <v>102</v>
      </c>
      <c r="E54" s="14"/>
      <c r="F54" s="29" t="str">
        <f t="shared" si="0"/>
        <v>Không XL</v>
      </c>
      <c r="G54" s="14"/>
      <c r="H54" s="29" t="str">
        <f t="shared" si="1"/>
        <v>Không XL</v>
      </c>
      <c r="I54" s="15"/>
    </row>
    <row r="55" spans="1:9" s="12" customFormat="1" ht="20.100000000000001" customHeight="1">
      <c r="A55" s="43">
        <v>44</v>
      </c>
      <c r="B55" s="40" t="s">
        <v>436</v>
      </c>
      <c r="C55" s="41" t="s">
        <v>437</v>
      </c>
      <c r="D55" s="42" t="s">
        <v>71</v>
      </c>
      <c r="E55" s="14"/>
      <c r="F55" s="29" t="str">
        <f t="shared" si="0"/>
        <v>Không XL</v>
      </c>
      <c r="G55" s="14"/>
      <c r="H55" s="29" t="str">
        <f t="shared" si="1"/>
        <v>Không XL</v>
      </c>
      <c r="I55" s="28"/>
    </row>
    <row r="56" spans="1:9" s="12" customFormat="1" ht="20.100000000000001" customHeight="1">
      <c r="A56" s="43">
        <v>45</v>
      </c>
      <c r="B56" s="40" t="s">
        <v>438</v>
      </c>
      <c r="C56" s="41" t="s">
        <v>439</v>
      </c>
      <c r="D56" s="42" t="s">
        <v>71</v>
      </c>
      <c r="E56" s="14"/>
      <c r="F56" s="29" t="str">
        <f t="shared" si="0"/>
        <v>Không XL</v>
      </c>
      <c r="G56" s="14"/>
      <c r="H56" s="29" t="str">
        <f t="shared" si="1"/>
        <v>Không XL</v>
      </c>
      <c r="I56" s="28"/>
    </row>
    <row r="57" spans="1:9" s="12" customFormat="1" ht="20.100000000000001" customHeight="1">
      <c r="A57" s="43">
        <v>46</v>
      </c>
      <c r="B57" s="40" t="s">
        <v>440</v>
      </c>
      <c r="C57" s="41" t="s">
        <v>43</v>
      </c>
      <c r="D57" s="42" t="s">
        <v>72</v>
      </c>
      <c r="E57" s="14"/>
      <c r="F57" s="29" t="str">
        <f t="shared" si="0"/>
        <v>Không XL</v>
      </c>
      <c r="G57" s="14"/>
      <c r="H57" s="29" t="str">
        <f t="shared" si="1"/>
        <v>Không XL</v>
      </c>
      <c r="I57" s="15"/>
    </row>
    <row r="58" spans="1:9" s="12" customFormat="1" ht="20.100000000000001" customHeight="1">
      <c r="A58" s="43">
        <v>47</v>
      </c>
      <c r="B58" s="40" t="s">
        <v>441</v>
      </c>
      <c r="C58" s="41" t="s">
        <v>442</v>
      </c>
      <c r="D58" s="42" t="s">
        <v>443</v>
      </c>
      <c r="E58" s="14"/>
      <c r="F58" s="29" t="str">
        <f t="shared" si="0"/>
        <v>Không XL</v>
      </c>
      <c r="G58" s="14"/>
      <c r="H58" s="29" t="str">
        <f t="shared" si="1"/>
        <v>Không XL</v>
      </c>
      <c r="I58" s="15"/>
    </row>
    <row r="59" spans="1:9" ht="24.95" customHeight="1">
      <c r="A59" s="22"/>
      <c r="B59" s="22"/>
      <c r="C59" s="61" t="s">
        <v>11</v>
      </c>
      <c r="D59" s="61"/>
      <c r="E59" s="61"/>
      <c r="F59" s="61"/>
      <c r="G59" s="61"/>
      <c r="H59" s="61"/>
      <c r="I59" s="61"/>
    </row>
    <row r="60" spans="1:9" ht="24.95" customHeight="1">
      <c r="C60" s="62" t="s">
        <v>12</v>
      </c>
      <c r="D60" s="25"/>
      <c r="E60" s="64" t="s">
        <v>6</v>
      </c>
      <c r="F60" s="65"/>
      <c r="G60" s="64" t="s">
        <v>7</v>
      </c>
      <c r="H60" s="65"/>
      <c r="I60" s="66" t="s">
        <v>8</v>
      </c>
    </row>
    <row r="61" spans="1:9" s="12" customFormat="1" ht="24.95" customHeight="1">
      <c r="C61" s="63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67"/>
    </row>
    <row r="62" spans="1:9" ht="24.95" customHeight="1">
      <c r="C62" s="23" t="s">
        <v>15</v>
      </c>
      <c r="D62" s="11"/>
      <c r="E62" s="30">
        <f>COUNTIF(F12:F58,"Xuất sắc")</f>
        <v>0</v>
      </c>
      <c r="F62" s="34">
        <f>E62*100/A58</f>
        <v>0</v>
      </c>
      <c r="G62" s="30">
        <f>COUNTIF(H12:H58,"Xuất sắc")</f>
        <v>0</v>
      </c>
      <c r="H62" s="34">
        <f>G62*100/A58</f>
        <v>0</v>
      </c>
      <c r="I62" s="17"/>
    </row>
    <row r="63" spans="1:9" ht="24.95" customHeight="1">
      <c r="C63" s="23" t="s">
        <v>16</v>
      </c>
      <c r="D63" s="11"/>
      <c r="E63" s="30">
        <f>COUNTIF(F12:F58,"Tốt")</f>
        <v>0</v>
      </c>
      <c r="F63" s="35">
        <f>E63*100/A58</f>
        <v>0</v>
      </c>
      <c r="G63" s="30">
        <f>COUNTIF(H12:H58,"Tốt")</f>
        <v>0</v>
      </c>
      <c r="H63" s="35">
        <f>G63*100/A58</f>
        <v>0</v>
      </c>
      <c r="I63" s="17"/>
    </row>
    <row r="64" spans="1:9" ht="24.95" customHeight="1">
      <c r="C64" s="23" t="s">
        <v>17</v>
      </c>
      <c r="D64" s="11"/>
      <c r="E64" s="30">
        <f>COUNTIF(F12:F58,"Khá")</f>
        <v>0</v>
      </c>
      <c r="F64" s="35">
        <f>E64*100/A58</f>
        <v>0</v>
      </c>
      <c r="G64" s="30">
        <f>COUNTIF(H12:H58,"Khá")</f>
        <v>0</v>
      </c>
      <c r="H64" s="35">
        <f>G64*100/A58</f>
        <v>0</v>
      </c>
      <c r="I64" s="17"/>
    </row>
    <row r="65" spans="1:9" ht="24.95" customHeight="1">
      <c r="C65" s="23" t="s">
        <v>18</v>
      </c>
      <c r="D65" s="11"/>
      <c r="E65" s="30">
        <f>COUNTIF(F12:F58,"TB")</f>
        <v>0</v>
      </c>
      <c r="F65" s="35">
        <f>E65*100/A58</f>
        <v>0</v>
      </c>
      <c r="G65" s="30">
        <f>COUNTIF(H12:H58,"TB")</f>
        <v>0</v>
      </c>
      <c r="H65" s="35">
        <f>G65*100/A58</f>
        <v>0</v>
      </c>
      <c r="I65" s="17"/>
    </row>
    <row r="66" spans="1:9" ht="24.95" customHeight="1">
      <c r="C66" s="23" t="s">
        <v>19</v>
      </c>
      <c r="D66" s="11"/>
      <c r="E66" s="30">
        <f>COUNTIF(F12:F58,"Yếu")</f>
        <v>0</v>
      </c>
      <c r="F66" s="34">
        <f>E66*100/A58</f>
        <v>0</v>
      </c>
      <c r="G66" s="30">
        <f>COUNTIF(H12:H58,"Yếu")</f>
        <v>0</v>
      </c>
      <c r="H66" s="34">
        <f>G66*100/A58</f>
        <v>0</v>
      </c>
      <c r="I66" s="17"/>
    </row>
    <row r="67" spans="1:9" ht="24.95" customHeight="1" thickBot="1">
      <c r="C67" s="24" t="s">
        <v>26</v>
      </c>
      <c r="D67" s="21"/>
      <c r="E67" s="32">
        <f>COUNTIF(F12:F58,"Kém")</f>
        <v>0</v>
      </c>
      <c r="F67" s="36">
        <f>E67*100/A58</f>
        <v>0</v>
      </c>
      <c r="G67" s="32">
        <f>COUNTIF(H12:H58,"Kém")</f>
        <v>0</v>
      </c>
      <c r="H67" s="36">
        <f>G67*100/A58</f>
        <v>0</v>
      </c>
      <c r="I67" s="18"/>
    </row>
    <row r="68" spans="1:9" ht="15" customHeight="1">
      <c r="C68" s="19"/>
      <c r="D68" s="19"/>
    </row>
    <row r="69" spans="1:9" ht="18" customHeight="1">
      <c r="E69" s="60" t="s">
        <v>25</v>
      </c>
      <c r="F69" s="60"/>
      <c r="G69" s="60"/>
      <c r="H69" s="60"/>
      <c r="I69" s="60"/>
    </row>
    <row r="70" spans="1:9" ht="18" customHeight="1">
      <c r="A70" s="44" t="s">
        <v>7</v>
      </c>
      <c r="B70" s="44"/>
      <c r="C70" s="44"/>
      <c r="D70" s="44" t="s">
        <v>6</v>
      </c>
      <c r="E70" s="44"/>
      <c r="F70" s="44"/>
      <c r="G70" s="44"/>
      <c r="H70" s="44" t="s">
        <v>20</v>
      </c>
      <c r="I70" s="44"/>
    </row>
    <row r="71" spans="1:9" ht="18" customHeight="1"/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>
      <c r="A79" s="1">
        <v>1</v>
      </c>
    </row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</mergeCells>
  <conditionalFormatting sqref="F12:F58">
    <cfRule type="cellIs" dxfId="47" priority="7" stopIfTrue="1" operator="equal">
      <formula>"SVG"</formula>
    </cfRule>
    <cfRule type="cellIs" dxfId="46" priority="8" stopIfTrue="1" operator="equal">
      <formula>"SVXS"</formula>
    </cfRule>
  </conditionalFormatting>
  <conditionalFormatting sqref="H12:H58">
    <cfRule type="cellIs" dxfId="45" priority="5" stopIfTrue="1" operator="equal">
      <formula>"SVG"</formula>
    </cfRule>
    <cfRule type="cellIs" dxfId="44" priority="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T58"/>
  <sheetViews>
    <sheetView view="pageBreakPreview" workbookViewId="0">
      <selection activeCell="H12" sqref="H12:H25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50" t="s">
        <v>444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1.95" customHeight="1">
      <c r="A12" s="43">
        <v>1</v>
      </c>
      <c r="B12" s="40" t="s">
        <v>445</v>
      </c>
      <c r="C12" s="41" t="s">
        <v>446</v>
      </c>
      <c r="D12" s="42" t="s">
        <v>87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1.95" customHeight="1">
      <c r="A13" s="43">
        <v>2</v>
      </c>
      <c r="B13" s="40" t="s">
        <v>447</v>
      </c>
      <c r="C13" s="41" t="s">
        <v>448</v>
      </c>
      <c r="D13" s="42" t="s">
        <v>365</v>
      </c>
      <c r="E13" s="15"/>
      <c r="F13" s="29" t="str">
        <f t="shared" ref="F13:F25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5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1.95" customHeight="1">
      <c r="A14" s="43">
        <v>3</v>
      </c>
      <c r="B14" s="40" t="s">
        <v>449</v>
      </c>
      <c r="C14" s="41" t="s">
        <v>75</v>
      </c>
      <c r="D14" s="42" t="s">
        <v>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1.95" customHeight="1">
      <c r="A15" s="43">
        <v>4</v>
      </c>
      <c r="B15" s="40" t="s">
        <v>450</v>
      </c>
      <c r="C15" s="41" t="s">
        <v>98</v>
      </c>
      <c r="D15" s="42" t="s">
        <v>376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1.95" customHeight="1">
      <c r="A16" s="43">
        <v>5</v>
      </c>
      <c r="B16" s="40" t="s">
        <v>451</v>
      </c>
      <c r="C16" s="41" t="s">
        <v>30</v>
      </c>
      <c r="D16" s="42" t="s">
        <v>35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1.95" customHeight="1">
      <c r="A17" s="43">
        <v>6</v>
      </c>
      <c r="B17" s="40" t="s">
        <v>452</v>
      </c>
      <c r="C17" s="41" t="s">
        <v>453</v>
      </c>
      <c r="D17" s="42" t="s">
        <v>76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1.95" customHeight="1">
      <c r="A18" s="43">
        <v>7</v>
      </c>
      <c r="B18" s="40" t="s">
        <v>454</v>
      </c>
      <c r="C18" s="41" t="s">
        <v>44</v>
      </c>
      <c r="D18" s="42" t="s">
        <v>107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1.95" customHeight="1">
      <c r="A19" s="43">
        <v>8</v>
      </c>
      <c r="B19" s="40" t="s">
        <v>455</v>
      </c>
      <c r="C19" s="41" t="s">
        <v>66</v>
      </c>
      <c r="D19" s="42" t="s">
        <v>456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1.95" customHeight="1">
      <c r="A20" s="43">
        <v>9</v>
      </c>
      <c r="B20" s="40" t="s">
        <v>457</v>
      </c>
      <c r="C20" s="41" t="s">
        <v>458</v>
      </c>
      <c r="D20" s="42" t="s">
        <v>78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1.95" customHeight="1">
      <c r="A21" s="43">
        <v>10</v>
      </c>
      <c r="B21" s="40" t="s">
        <v>459</v>
      </c>
      <c r="C21" s="41" t="s">
        <v>460</v>
      </c>
      <c r="D21" s="42" t="s">
        <v>52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1.95" customHeight="1">
      <c r="A22" s="43">
        <v>11</v>
      </c>
      <c r="B22" s="40" t="s">
        <v>461</v>
      </c>
      <c r="C22" s="41" t="s">
        <v>462</v>
      </c>
      <c r="D22" s="42" t="s">
        <v>115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1.95" customHeight="1">
      <c r="A23" s="43">
        <v>12</v>
      </c>
      <c r="B23" s="40" t="s">
        <v>463</v>
      </c>
      <c r="C23" s="41" t="s">
        <v>464</v>
      </c>
      <c r="D23" s="42" t="s">
        <v>465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1.95" customHeight="1">
      <c r="A24" s="43">
        <v>13</v>
      </c>
      <c r="B24" s="40" t="s">
        <v>466</v>
      </c>
      <c r="C24" s="41" t="s">
        <v>98</v>
      </c>
      <c r="D24" s="42" t="s">
        <v>65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1.95" customHeight="1">
      <c r="A25" s="43">
        <v>14</v>
      </c>
      <c r="B25" s="40" t="s">
        <v>467</v>
      </c>
      <c r="C25" s="41" t="s">
        <v>468</v>
      </c>
      <c r="D25" s="42" t="s">
        <v>81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ht="21.95" customHeight="1">
      <c r="A26" s="22"/>
      <c r="B26" s="22"/>
      <c r="C26" s="61" t="s">
        <v>11</v>
      </c>
      <c r="D26" s="61"/>
      <c r="E26" s="61"/>
      <c r="F26" s="61"/>
      <c r="G26" s="61"/>
      <c r="H26" s="61"/>
      <c r="I26" s="61"/>
    </row>
    <row r="27" spans="1:9" ht="21.95" customHeight="1">
      <c r="C27" s="62" t="s">
        <v>12</v>
      </c>
      <c r="D27" s="25"/>
      <c r="E27" s="64" t="s">
        <v>6</v>
      </c>
      <c r="F27" s="65"/>
      <c r="G27" s="64" t="s">
        <v>7</v>
      </c>
      <c r="H27" s="65"/>
      <c r="I27" s="66" t="s">
        <v>8</v>
      </c>
    </row>
    <row r="28" spans="1:9" s="12" customFormat="1" ht="21.95" customHeight="1">
      <c r="C28" s="63"/>
      <c r="D28" s="20"/>
      <c r="E28" s="13" t="s">
        <v>13</v>
      </c>
      <c r="F28" s="16" t="s">
        <v>14</v>
      </c>
      <c r="G28" s="13" t="s">
        <v>13</v>
      </c>
      <c r="H28" s="16" t="s">
        <v>14</v>
      </c>
      <c r="I28" s="67"/>
    </row>
    <row r="29" spans="1:9" ht="21.95" customHeight="1">
      <c r="C29" s="23" t="s">
        <v>15</v>
      </c>
      <c r="D29" s="11"/>
      <c r="E29" s="30">
        <f>COUNTIF(F12:F25,"Xuất sắc")</f>
        <v>0</v>
      </c>
      <c r="F29" s="34">
        <f>E29*100/A25</f>
        <v>0</v>
      </c>
      <c r="G29" s="30">
        <f>COUNTIF(H12:H25,"Xuất sắc")</f>
        <v>0</v>
      </c>
      <c r="H29" s="34">
        <f>G29*100/A25</f>
        <v>0</v>
      </c>
      <c r="I29" s="17"/>
    </row>
    <row r="30" spans="1:9" ht="21.95" customHeight="1">
      <c r="C30" s="23" t="s">
        <v>16</v>
      </c>
      <c r="D30" s="11"/>
      <c r="E30" s="30">
        <f>COUNTIF(F12:F25,"Tốt")</f>
        <v>0</v>
      </c>
      <c r="F30" s="35">
        <f>E30*100/A25</f>
        <v>0</v>
      </c>
      <c r="G30" s="30">
        <f>COUNTIF(H12:H25,"Tốt")</f>
        <v>0</v>
      </c>
      <c r="H30" s="35">
        <f>G30*100/A25</f>
        <v>0</v>
      </c>
      <c r="I30" s="17"/>
    </row>
    <row r="31" spans="1:9" ht="21.95" customHeight="1">
      <c r="C31" s="23" t="s">
        <v>17</v>
      </c>
      <c r="D31" s="11"/>
      <c r="E31" s="30">
        <f>COUNTIF(F12:F25,"Khá")</f>
        <v>0</v>
      </c>
      <c r="F31" s="35">
        <f>E31*100/A25</f>
        <v>0</v>
      </c>
      <c r="G31" s="30">
        <f>COUNTIF(H12:H25,"Khá")</f>
        <v>0</v>
      </c>
      <c r="H31" s="35">
        <f>G31*100/A25</f>
        <v>0</v>
      </c>
      <c r="I31" s="17"/>
    </row>
    <row r="32" spans="1:9" ht="21.95" customHeight="1">
      <c r="C32" s="23" t="s">
        <v>18</v>
      </c>
      <c r="D32" s="11"/>
      <c r="E32" s="30">
        <f>COUNTIF(F12:F25,"TB")</f>
        <v>0</v>
      </c>
      <c r="F32" s="35">
        <f>E32*100/A25</f>
        <v>0</v>
      </c>
      <c r="G32" s="30">
        <f>COUNTIF(H12:H25,"TB")</f>
        <v>0</v>
      </c>
      <c r="H32" s="35">
        <f>G32*100/A25</f>
        <v>0</v>
      </c>
      <c r="I32" s="17"/>
    </row>
    <row r="33" spans="1:9" ht="21.95" customHeight="1">
      <c r="C33" s="23" t="s">
        <v>19</v>
      </c>
      <c r="D33" s="11"/>
      <c r="E33" s="30">
        <f>COUNTIF(F12:F25,"Yếu")</f>
        <v>0</v>
      </c>
      <c r="F33" s="34">
        <f>E33*100/A25</f>
        <v>0</v>
      </c>
      <c r="G33" s="30">
        <f>COUNTIF(H12:H25,"Yếu")</f>
        <v>0</v>
      </c>
      <c r="H33" s="34">
        <f>G33*100/A25</f>
        <v>0</v>
      </c>
      <c r="I33" s="17"/>
    </row>
    <row r="34" spans="1:9" ht="21.95" customHeight="1" thickBot="1">
      <c r="C34" s="24" t="s">
        <v>26</v>
      </c>
      <c r="D34" s="21"/>
      <c r="E34" s="32">
        <f>COUNTIF(F12:F25,"Kém")</f>
        <v>0</v>
      </c>
      <c r="F34" s="36">
        <f>E34*100/A25</f>
        <v>0</v>
      </c>
      <c r="G34" s="32">
        <f>COUNTIF(H12:H25,"Kém")</f>
        <v>0</v>
      </c>
      <c r="H34" s="36">
        <f>G34*100/A25</f>
        <v>0</v>
      </c>
      <c r="I34" s="18"/>
    </row>
    <row r="35" spans="1:9" ht="15" customHeight="1">
      <c r="C35" s="19"/>
      <c r="D35" s="19"/>
    </row>
    <row r="36" spans="1:9" ht="18" customHeight="1">
      <c r="E36" s="60" t="s">
        <v>22</v>
      </c>
      <c r="F36" s="60"/>
      <c r="G36" s="60"/>
      <c r="H36" s="60"/>
      <c r="I36" s="60"/>
    </row>
    <row r="37" spans="1:9" ht="18" customHeight="1">
      <c r="A37" s="44" t="s">
        <v>7</v>
      </c>
      <c r="B37" s="44"/>
      <c r="C37" s="44"/>
      <c r="D37" s="44" t="s">
        <v>6</v>
      </c>
      <c r="E37" s="44"/>
      <c r="F37" s="44"/>
      <c r="G37" s="44"/>
      <c r="H37" s="44" t="s">
        <v>20</v>
      </c>
      <c r="I37" s="44"/>
    </row>
    <row r="38" spans="1:9" ht="18" customHeight="1"/>
    <row r="39" spans="1:9" ht="18" customHeight="1"/>
    <row r="40" spans="1:9" ht="18" customHeight="1"/>
    <row r="41" spans="1:9" ht="18" customHeight="1">
      <c r="A41" s="1">
        <v>1</v>
      </c>
    </row>
    <row r="42" spans="1:9" ht="18" customHeight="1"/>
    <row r="43" spans="1:9" ht="18" customHeight="1"/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</mergeCells>
  <conditionalFormatting sqref="F12:F25 H12:H25">
    <cfRule type="cellIs" dxfId="43" priority="3" stopIfTrue="1" operator="equal">
      <formula>"SVG"</formula>
    </cfRule>
    <cfRule type="cellIs" dxfId="42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T88"/>
  <sheetViews>
    <sheetView view="pageBreakPreview" workbookViewId="0">
      <selection activeCell="F34" sqref="F34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47" t="s">
        <v>21</v>
      </c>
      <c r="B2" s="47"/>
      <c r="C2" s="47"/>
      <c r="D2" s="47"/>
      <c r="E2" s="48" t="s">
        <v>1</v>
      </c>
      <c r="F2" s="48"/>
      <c r="G2" s="48"/>
      <c r="H2" s="48"/>
      <c r="I2" s="4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44" t="s">
        <v>23</v>
      </c>
      <c r="B3" s="44"/>
      <c r="C3" s="44"/>
      <c r="D3" s="44"/>
      <c r="E3" s="49" t="s">
        <v>2</v>
      </c>
      <c r="F3" s="49"/>
      <c r="G3" s="49"/>
      <c r="H3" s="49"/>
      <c r="I3" s="4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44" t="s">
        <v>24</v>
      </c>
      <c r="B4" s="44"/>
      <c r="C4" s="44"/>
      <c r="D4" s="4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45"/>
      <c r="B5" s="45"/>
      <c r="C5" s="45"/>
      <c r="D5" s="4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46" t="s">
        <v>112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0" t="s">
        <v>469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>
      <c r="A12" s="43">
        <v>1</v>
      </c>
      <c r="B12" s="40" t="s">
        <v>470</v>
      </c>
      <c r="C12" s="41" t="s">
        <v>34</v>
      </c>
      <c r="D12" s="42" t="s">
        <v>471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472</v>
      </c>
      <c r="C13" s="41" t="s">
        <v>473</v>
      </c>
      <c r="D13" s="42" t="s">
        <v>471</v>
      </c>
      <c r="E13" s="15"/>
      <c r="F13" s="29" t="str">
        <f t="shared" ref="F13:F4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4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474</v>
      </c>
      <c r="C14" s="41" t="s">
        <v>475</v>
      </c>
      <c r="D14" s="42" t="s">
        <v>86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>
      <c r="A15" s="43">
        <v>4</v>
      </c>
      <c r="B15" s="40" t="s">
        <v>476</v>
      </c>
      <c r="C15" s="41" t="s">
        <v>477</v>
      </c>
      <c r="D15" s="42" t="s">
        <v>365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478</v>
      </c>
      <c r="C16" s="41" t="s">
        <v>479</v>
      </c>
      <c r="D16" s="42" t="s">
        <v>29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480</v>
      </c>
      <c r="C17" s="41" t="s">
        <v>80</v>
      </c>
      <c r="D17" s="42" t="s">
        <v>481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482</v>
      </c>
      <c r="C18" s="41" t="s">
        <v>483</v>
      </c>
      <c r="D18" s="42" t="s">
        <v>31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>
      <c r="A19" s="43">
        <v>8</v>
      </c>
      <c r="B19" s="40" t="s">
        <v>484</v>
      </c>
      <c r="C19" s="41" t="s">
        <v>41</v>
      </c>
      <c r="D19" s="42" t="s">
        <v>31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485</v>
      </c>
      <c r="C20" s="41" t="s">
        <v>486</v>
      </c>
      <c r="D20" s="42" t="s">
        <v>33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0.100000000000001" customHeight="1">
      <c r="A21" s="43">
        <v>10</v>
      </c>
      <c r="B21" s="40" t="s">
        <v>487</v>
      </c>
      <c r="C21" s="41" t="s">
        <v>36</v>
      </c>
      <c r="D21" s="42" t="s">
        <v>37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>
      <c r="A22" s="43">
        <v>11</v>
      </c>
      <c r="B22" s="40" t="s">
        <v>488</v>
      </c>
      <c r="C22" s="41" t="s">
        <v>38</v>
      </c>
      <c r="D22" s="42" t="s">
        <v>489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>
      <c r="A23" s="43">
        <v>12</v>
      </c>
      <c r="B23" s="40" t="s">
        <v>490</v>
      </c>
      <c r="C23" s="41" t="s">
        <v>93</v>
      </c>
      <c r="D23" s="42" t="s">
        <v>45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>
      <c r="A24" s="43">
        <v>13</v>
      </c>
      <c r="B24" s="40" t="s">
        <v>491</v>
      </c>
      <c r="C24" s="41" t="s">
        <v>492</v>
      </c>
      <c r="D24" s="42" t="s">
        <v>77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493</v>
      </c>
      <c r="C25" s="41" t="s">
        <v>48</v>
      </c>
      <c r="D25" s="42" t="s">
        <v>49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>
      <c r="A26" s="43">
        <v>15</v>
      </c>
      <c r="B26" s="40" t="s">
        <v>494</v>
      </c>
      <c r="C26" s="41" t="s">
        <v>495</v>
      </c>
      <c r="D26" s="42" t="s">
        <v>496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497</v>
      </c>
      <c r="C27" s="41" t="s">
        <v>30</v>
      </c>
      <c r="D27" s="42" t="s">
        <v>51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498</v>
      </c>
      <c r="C28" s="41" t="s">
        <v>499</v>
      </c>
      <c r="D28" s="42" t="s">
        <v>54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20.100000000000001" customHeight="1">
      <c r="A29" s="43">
        <v>18</v>
      </c>
      <c r="B29" s="40" t="s">
        <v>500</v>
      </c>
      <c r="C29" s="41" t="s">
        <v>501</v>
      </c>
      <c r="D29" s="42" t="s">
        <v>56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s="12" customFormat="1" ht="20.100000000000001" customHeight="1">
      <c r="A30" s="43">
        <v>19</v>
      </c>
      <c r="B30" s="40" t="s">
        <v>502</v>
      </c>
      <c r="C30" s="41" t="s">
        <v>503</v>
      </c>
      <c r="D30" s="42" t="s">
        <v>95</v>
      </c>
      <c r="E30" s="15"/>
      <c r="F30" s="29" t="str">
        <f t="shared" si="0"/>
        <v>Không XL</v>
      </c>
      <c r="G30" s="15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504</v>
      </c>
      <c r="C31" s="41" t="s">
        <v>98</v>
      </c>
      <c r="D31" s="42" t="s">
        <v>57</v>
      </c>
      <c r="E31" s="15"/>
      <c r="F31" s="29" t="str">
        <f t="shared" si="0"/>
        <v>Không XL</v>
      </c>
      <c r="G31" s="15"/>
      <c r="H31" s="29" t="str">
        <f t="shared" si="1"/>
        <v>Không XL</v>
      </c>
      <c r="I31" s="15"/>
    </row>
    <row r="32" spans="1:9" s="12" customFormat="1" ht="20.100000000000001" customHeight="1">
      <c r="A32" s="43">
        <v>21</v>
      </c>
      <c r="B32" s="40" t="s">
        <v>505</v>
      </c>
      <c r="C32" s="41" t="s">
        <v>98</v>
      </c>
      <c r="D32" s="42" t="s">
        <v>57</v>
      </c>
      <c r="E32" s="15"/>
      <c r="F32" s="29" t="str">
        <f t="shared" si="0"/>
        <v>Không XL</v>
      </c>
      <c r="G32" s="15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506</v>
      </c>
      <c r="C33" s="41" t="s">
        <v>507</v>
      </c>
      <c r="D33" s="42" t="s">
        <v>508</v>
      </c>
      <c r="E33" s="15"/>
      <c r="F33" s="29" t="str">
        <f t="shared" si="0"/>
        <v>Không XL</v>
      </c>
      <c r="G33" s="15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509</v>
      </c>
      <c r="C34" s="41" t="s">
        <v>510</v>
      </c>
      <c r="D34" s="42" t="s">
        <v>175</v>
      </c>
      <c r="E34" s="15"/>
      <c r="F34" s="29" t="str">
        <f t="shared" si="0"/>
        <v>Không XL</v>
      </c>
      <c r="G34" s="15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511</v>
      </c>
      <c r="C35" s="41" t="s">
        <v>512</v>
      </c>
      <c r="D35" s="42" t="s">
        <v>175</v>
      </c>
      <c r="E35" s="15"/>
      <c r="F35" s="29" t="str">
        <f t="shared" si="0"/>
        <v>Không XL</v>
      </c>
      <c r="G35" s="15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513</v>
      </c>
      <c r="C36" s="41" t="s">
        <v>63</v>
      </c>
      <c r="D36" s="42" t="s">
        <v>64</v>
      </c>
      <c r="E36" s="15"/>
      <c r="F36" s="29" t="str">
        <f t="shared" si="0"/>
        <v>Không XL</v>
      </c>
      <c r="G36" s="15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514</v>
      </c>
      <c r="C37" s="41" t="s">
        <v>515</v>
      </c>
      <c r="D37" s="42" t="s">
        <v>100</v>
      </c>
      <c r="E37" s="15"/>
      <c r="F37" s="29" t="str">
        <f t="shared" si="0"/>
        <v>Không XL</v>
      </c>
      <c r="G37" s="15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516</v>
      </c>
      <c r="C38" s="41" t="s">
        <v>517</v>
      </c>
      <c r="D38" s="42" t="s">
        <v>67</v>
      </c>
      <c r="E38" s="15"/>
      <c r="F38" s="29" t="str">
        <f t="shared" si="0"/>
        <v>Không XL</v>
      </c>
      <c r="G38" s="15"/>
      <c r="H38" s="29" t="str">
        <f t="shared" si="1"/>
        <v>Không XL</v>
      </c>
      <c r="I38" s="15"/>
    </row>
    <row r="39" spans="1:9" s="12" customFormat="1" ht="20.100000000000001" customHeight="1">
      <c r="A39" s="43">
        <v>28</v>
      </c>
      <c r="B39" s="40" t="s">
        <v>518</v>
      </c>
      <c r="C39" s="41" t="s">
        <v>519</v>
      </c>
      <c r="D39" s="42" t="s">
        <v>68</v>
      </c>
      <c r="E39" s="15"/>
      <c r="F39" s="29" t="str">
        <f t="shared" si="0"/>
        <v>Không XL</v>
      </c>
      <c r="G39" s="15"/>
      <c r="H39" s="29" t="str">
        <f t="shared" si="1"/>
        <v>Không XL</v>
      </c>
      <c r="I39" s="15"/>
    </row>
    <row r="40" spans="1:9" s="12" customFormat="1" ht="20.100000000000001" customHeight="1">
      <c r="A40" s="43">
        <v>29</v>
      </c>
      <c r="B40" s="40" t="s">
        <v>520</v>
      </c>
      <c r="C40" s="41" t="s">
        <v>32</v>
      </c>
      <c r="D40" s="42" t="s">
        <v>102</v>
      </c>
      <c r="E40" s="15"/>
      <c r="F40" s="29" t="str">
        <f t="shared" si="0"/>
        <v>Không XL</v>
      </c>
      <c r="G40" s="15"/>
      <c r="H40" s="29" t="str">
        <f t="shared" si="1"/>
        <v>Không XL</v>
      </c>
      <c r="I40" s="15"/>
    </row>
    <row r="41" spans="1:9" s="12" customFormat="1" ht="20.100000000000001" customHeight="1">
      <c r="A41" s="43">
        <v>30</v>
      </c>
      <c r="B41" s="40" t="s">
        <v>521</v>
      </c>
      <c r="C41" s="41" t="s">
        <v>38</v>
      </c>
      <c r="D41" s="42" t="s">
        <v>82</v>
      </c>
      <c r="E41" s="15"/>
      <c r="F41" s="29" t="str">
        <f t="shared" si="0"/>
        <v>Không XL</v>
      </c>
      <c r="G41" s="15"/>
      <c r="H41" s="29" t="str">
        <f t="shared" si="1"/>
        <v>Không XL</v>
      </c>
      <c r="I41" s="15"/>
    </row>
    <row r="42" spans="1:9" s="12" customFormat="1" ht="20.100000000000001" customHeight="1">
      <c r="A42" s="43">
        <v>31</v>
      </c>
      <c r="B42" s="40" t="s">
        <v>522</v>
      </c>
      <c r="C42" s="41" t="s">
        <v>523</v>
      </c>
      <c r="D42" s="42" t="s">
        <v>524</v>
      </c>
      <c r="E42" s="15"/>
      <c r="F42" s="29" t="str">
        <f t="shared" si="0"/>
        <v>Không XL</v>
      </c>
      <c r="G42" s="15"/>
      <c r="H42" s="29" t="str">
        <f t="shared" si="1"/>
        <v>Không XL</v>
      </c>
      <c r="I42" s="15"/>
    </row>
    <row r="43" spans="1:9" s="12" customFormat="1" ht="20.100000000000001" customHeight="1">
      <c r="A43" s="43">
        <v>32</v>
      </c>
      <c r="B43" s="40" t="s">
        <v>525</v>
      </c>
      <c r="C43" s="41" t="s">
        <v>526</v>
      </c>
      <c r="D43" s="42" t="s">
        <v>103</v>
      </c>
      <c r="E43" s="15"/>
      <c r="F43" s="29" t="str">
        <f t="shared" si="0"/>
        <v>Không XL</v>
      </c>
      <c r="G43" s="15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527</v>
      </c>
      <c r="C44" s="41" t="s">
        <v>528</v>
      </c>
      <c r="D44" s="42" t="s">
        <v>70</v>
      </c>
      <c r="E44" s="15"/>
      <c r="F44" s="29" t="str">
        <f t="shared" si="0"/>
        <v>Không XL</v>
      </c>
      <c r="G44" s="15"/>
      <c r="H44" s="29" t="str">
        <f t="shared" si="1"/>
        <v>Không XL</v>
      </c>
      <c r="I44" s="15"/>
    </row>
    <row r="45" spans="1:9" s="12" customFormat="1" ht="20.100000000000001" customHeight="1">
      <c r="A45" s="43">
        <v>34</v>
      </c>
      <c r="B45" s="40" t="s">
        <v>529</v>
      </c>
      <c r="C45" s="41" t="s">
        <v>530</v>
      </c>
      <c r="D45" s="42" t="s">
        <v>71</v>
      </c>
      <c r="E45" s="15"/>
      <c r="F45" s="29" t="str">
        <f t="shared" si="0"/>
        <v>Không XL</v>
      </c>
      <c r="G45" s="15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531</v>
      </c>
      <c r="C46" s="41" t="s">
        <v>532</v>
      </c>
      <c r="D46" s="42" t="s">
        <v>71</v>
      </c>
      <c r="E46" s="15"/>
      <c r="F46" s="29" t="str">
        <f t="shared" si="0"/>
        <v>Không XL</v>
      </c>
      <c r="G46" s="15"/>
      <c r="H46" s="29" t="str">
        <f t="shared" si="1"/>
        <v>Không XL</v>
      </c>
      <c r="I46" s="15"/>
    </row>
    <row r="47" spans="1:9" s="12" customFormat="1" ht="20.100000000000001" customHeight="1">
      <c r="A47" s="43">
        <v>36</v>
      </c>
      <c r="B47" s="40" t="s">
        <v>533</v>
      </c>
      <c r="C47" s="41" t="s">
        <v>534</v>
      </c>
      <c r="D47" s="42" t="s">
        <v>71</v>
      </c>
      <c r="E47" s="15"/>
      <c r="F47" s="29" t="str">
        <f t="shared" si="0"/>
        <v>Không XL</v>
      </c>
      <c r="G47" s="15"/>
      <c r="H47" s="29" t="str">
        <f t="shared" si="1"/>
        <v>Không XL</v>
      </c>
      <c r="I47" s="15"/>
    </row>
    <row r="48" spans="1:9" s="12" customFormat="1" ht="20.100000000000001" customHeight="1">
      <c r="A48" s="43">
        <v>37</v>
      </c>
      <c r="B48" s="40" t="s">
        <v>535</v>
      </c>
      <c r="C48" s="41" t="s">
        <v>468</v>
      </c>
      <c r="D48" s="42" t="s">
        <v>536</v>
      </c>
      <c r="E48" s="15"/>
      <c r="F48" s="29" t="str">
        <f t="shared" si="0"/>
        <v>Không XL</v>
      </c>
      <c r="G48" s="15"/>
      <c r="H48" s="29" t="str">
        <f t="shared" si="1"/>
        <v>Không XL</v>
      </c>
      <c r="I48" s="15"/>
    </row>
    <row r="49" spans="1:9" s="12" customFormat="1" ht="20.100000000000001" customHeight="1">
      <c r="A49" s="43">
        <v>38</v>
      </c>
      <c r="B49" s="40" t="s">
        <v>537</v>
      </c>
      <c r="C49" s="41" t="s">
        <v>538</v>
      </c>
      <c r="D49" s="42" t="s">
        <v>539</v>
      </c>
      <c r="E49" s="15"/>
      <c r="F49" s="29" t="str">
        <f t="shared" si="0"/>
        <v>Không XL</v>
      </c>
      <c r="G49" s="15"/>
      <c r="H49" s="29" t="str">
        <f t="shared" si="1"/>
        <v>Không XL</v>
      </c>
      <c r="I49" s="15"/>
    </row>
    <row r="50" spans="1:9" ht="24.95" customHeight="1">
      <c r="A50" s="22"/>
      <c r="B50" s="22"/>
      <c r="C50" s="61" t="s">
        <v>11</v>
      </c>
      <c r="D50" s="61"/>
      <c r="E50" s="61"/>
      <c r="F50" s="61"/>
      <c r="G50" s="61"/>
      <c r="H50" s="61"/>
      <c r="I50" s="61"/>
    </row>
    <row r="51" spans="1:9" ht="24.95" customHeight="1">
      <c r="C51" s="62" t="s">
        <v>12</v>
      </c>
      <c r="D51" s="25"/>
      <c r="E51" s="64" t="s">
        <v>6</v>
      </c>
      <c r="F51" s="65"/>
      <c r="G51" s="64" t="s">
        <v>7</v>
      </c>
      <c r="H51" s="65"/>
      <c r="I51" s="66" t="s">
        <v>8</v>
      </c>
    </row>
    <row r="52" spans="1:9" s="12" customFormat="1" ht="24.95" customHeight="1">
      <c r="C52" s="63"/>
      <c r="D52" s="20"/>
      <c r="E52" s="13" t="s">
        <v>13</v>
      </c>
      <c r="F52" s="16" t="s">
        <v>14</v>
      </c>
      <c r="G52" s="13" t="s">
        <v>13</v>
      </c>
      <c r="H52" s="16" t="s">
        <v>14</v>
      </c>
      <c r="I52" s="67"/>
    </row>
    <row r="53" spans="1:9" ht="24.95" customHeight="1">
      <c r="C53" s="23" t="s">
        <v>15</v>
      </c>
      <c r="D53" s="11"/>
      <c r="E53" s="30">
        <f>COUNTIF(F12:F49,"Xuất sắc")</f>
        <v>0</v>
      </c>
      <c r="F53" s="34">
        <f>E53*100/A49</f>
        <v>0</v>
      </c>
      <c r="G53" s="30">
        <f>COUNTIF(H12:H49,"Xuất sắc")</f>
        <v>0</v>
      </c>
      <c r="H53" s="34">
        <f>G53*100/A49</f>
        <v>0</v>
      </c>
      <c r="I53" s="17"/>
    </row>
    <row r="54" spans="1:9" ht="24.95" customHeight="1">
      <c r="C54" s="23" t="s">
        <v>16</v>
      </c>
      <c r="D54" s="11"/>
      <c r="E54" s="30">
        <f>COUNTIF(F12:F49,"Tốt")</f>
        <v>0</v>
      </c>
      <c r="F54" s="35">
        <f>E54*100/A49</f>
        <v>0</v>
      </c>
      <c r="G54" s="30">
        <f>COUNTIF(H12:H49,"Tốt")</f>
        <v>0</v>
      </c>
      <c r="H54" s="35">
        <f>G54*100/A49</f>
        <v>0</v>
      </c>
      <c r="I54" s="17"/>
    </row>
    <row r="55" spans="1:9" ht="24.95" customHeight="1">
      <c r="C55" s="23" t="s">
        <v>17</v>
      </c>
      <c r="D55" s="11"/>
      <c r="E55" s="30">
        <f>COUNTIF(F12:F49,"Khá")</f>
        <v>0</v>
      </c>
      <c r="F55" s="35">
        <f>E55*100/A49</f>
        <v>0</v>
      </c>
      <c r="G55" s="30">
        <f>COUNTIF(H12:H49,"Khá")</f>
        <v>0</v>
      </c>
      <c r="H55" s="35">
        <f>G55*100/A49</f>
        <v>0</v>
      </c>
      <c r="I55" s="17"/>
    </row>
    <row r="56" spans="1:9" ht="24.95" customHeight="1">
      <c r="C56" s="23" t="s">
        <v>18</v>
      </c>
      <c r="D56" s="11"/>
      <c r="E56" s="30">
        <f>COUNTIF(F12:F49,"TB")</f>
        <v>0</v>
      </c>
      <c r="F56" s="35">
        <f>E56*100/A49</f>
        <v>0</v>
      </c>
      <c r="G56" s="30">
        <f>COUNTIF(H12:H49,"TB")</f>
        <v>0</v>
      </c>
      <c r="H56" s="35">
        <f>G56*100/A49</f>
        <v>0</v>
      </c>
      <c r="I56" s="17"/>
    </row>
    <row r="57" spans="1:9" ht="24.95" customHeight="1">
      <c r="C57" s="23" t="s">
        <v>19</v>
      </c>
      <c r="D57" s="11"/>
      <c r="E57" s="30">
        <f>COUNTIF(F12:F49,"Yếu")</f>
        <v>0</v>
      </c>
      <c r="F57" s="34">
        <f>E57*100/A49</f>
        <v>0</v>
      </c>
      <c r="G57" s="30">
        <f>COUNTIF(H12:H49,"Yếu")</f>
        <v>0</v>
      </c>
      <c r="H57" s="34">
        <f>G57*100/A49</f>
        <v>0</v>
      </c>
      <c r="I57" s="17"/>
    </row>
    <row r="58" spans="1:9" ht="24.95" customHeight="1" thickBot="1">
      <c r="C58" s="24" t="s">
        <v>26</v>
      </c>
      <c r="D58" s="21"/>
      <c r="E58" s="32">
        <f>COUNTIF(F12:F49,"Kém")</f>
        <v>0</v>
      </c>
      <c r="F58" s="36">
        <f>E58*100/A49</f>
        <v>0</v>
      </c>
      <c r="G58" s="32">
        <f>COUNTIF(H12:H49,"Kém")</f>
        <v>0</v>
      </c>
      <c r="H58" s="36">
        <f>G58*100/A49</f>
        <v>0</v>
      </c>
      <c r="I58" s="18"/>
    </row>
    <row r="59" spans="1:9" ht="15" customHeight="1">
      <c r="C59" s="19"/>
      <c r="D59" s="19"/>
    </row>
    <row r="60" spans="1:9" ht="18" customHeight="1">
      <c r="E60" s="60" t="s">
        <v>22</v>
      </c>
      <c r="F60" s="60"/>
      <c r="G60" s="60"/>
      <c r="H60" s="60"/>
      <c r="I60" s="60"/>
    </row>
    <row r="61" spans="1:9" ht="18" customHeight="1">
      <c r="A61" s="44" t="s">
        <v>7</v>
      </c>
      <c r="B61" s="44"/>
      <c r="C61" s="44"/>
      <c r="D61" s="44" t="s">
        <v>6</v>
      </c>
      <c r="E61" s="44"/>
      <c r="F61" s="44"/>
      <c r="G61" s="44"/>
      <c r="H61" s="44" t="s">
        <v>20</v>
      </c>
      <c r="I61" s="44"/>
    </row>
    <row r="62" spans="1:9" ht="18" customHeight="1"/>
    <row r="63" spans="1:9" ht="18" customHeight="1"/>
    <row r="64" spans="1:9" ht="18" customHeight="1"/>
    <row r="65" spans="1:1" ht="18" customHeight="1"/>
    <row r="66" spans="1:1" ht="18" customHeight="1"/>
    <row r="67" spans="1:1" ht="18" customHeight="1"/>
    <row r="68" spans="1:1" ht="18" customHeight="1"/>
    <row r="69" spans="1:1" ht="18" customHeight="1"/>
    <row r="70" spans="1:1" ht="18" customHeight="1"/>
    <row r="71" spans="1:1" ht="18" customHeight="1">
      <c r="A71" s="1">
        <v>1</v>
      </c>
    </row>
    <row r="72" spans="1:1" ht="18" customHeight="1"/>
    <row r="73" spans="1:1" ht="18" customHeight="1"/>
    <row r="74" spans="1:1" ht="18" customHeight="1"/>
    <row r="75" spans="1:1" ht="18" customHeight="1"/>
    <row r="76" spans="1:1" ht="18" customHeight="1"/>
    <row r="77" spans="1:1" ht="18" customHeight="1"/>
    <row r="78" spans="1:1" ht="18" customHeight="1"/>
    <row r="79" spans="1:1" ht="18" customHeight="1"/>
    <row r="80" spans="1:1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0:I60"/>
    <mergeCell ref="A61:C61"/>
    <mergeCell ref="D61:G61"/>
    <mergeCell ref="H61:I61"/>
    <mergeCell ref="C50:I50"/>
    <mergeCell ref="C51:C52"/>
    <mergeCell ref="E51:F51"/>
    <mergeCell ref="G51:H51"/>
    <mergeCell ref="I51:I52"/>
  </mergeCells>
  <conditionalFormatting sqref="F12:F49">
    <cfRule type="cellIs" dxfId="41" priority="27" stopIfTrue="1" operator="equal">
      <formula>"SVG"</formula>
    </cfRule>
    <cfRule type="cellIs" dxfId="40" priority="28" stopIfTrue="1" operator="equal">
      <formula>"SVXS"</formula>
    </cfRule>
  </conditionalFormatting>
  <conditionalFormatting sqref="H12:H49">
    <cfRule type="cellIs" dxfId="39" priority="25" stopIfTrue="1" operator="equal">
      <formula>"SVG"</formula>
    </cfRule>
    <cfRule type="cellIs" dxfId="38" priority="2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19C2-CCK1</vt:lpstr>
      <vt:lpstr>19C2-KTD1</vt:lpstr>
      <vt:lpstr>19C2-QTD1</vt:lpstr>
      <vt:lpstr>19C2-QTM1</vt:lpstr>
      <vt:lpstr>19C2-CNÔ1</vt:lpstr>
      <vt:lpstr>19C2-CNL1</vt:lpstr>
      <vt:lpstr>19C2-ĐĐT1</vt:lpstr>
      <vt:lpstr>'19C2-CCK1'!Print_Titles</vt:lpstr>
      <vt:lpstr>'19C2-CNÔ1'!Print_Titles</vt:lpstr>
      <vt:lpstr>'19C2-ĐĐT1'!Print_Titles</vt:lpstr>
      <vt:lpstr>'19C2-QTM1'!Print_Titles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2020-07-28T00:43:15Z</cp:lastPrinted>
  <dcterms:created xsi:type="dcterms:W3CDTF">2014-11-24T02:19:52Z</dcterms:created>
  <dcterms:modified xsi:type="dcterms:W3CDTF">2020-07-28T09:41:51Z</dcterms:modified>
</cp:coreProperties>
</file>